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935" firstSheet="65" activeTab="66"/>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6"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 sheetId="144" r:id="rId59"/>
    <sheet name="AT27B_Req_FG_CA_N CLP" sheetId="145" r:id="rId60"/>
    <sheet name="AT27C_Req_FG_Drought -Pry " sheetId="146" r:id="rId61"/>
    <sheet name="AT27D_Req_FG_Drought -UPry " sheetId="147" r:id="rId62"/>
    <sheet name="AT_28_RqmtKitchen" sheetId="62" r:id="rId63"/>
    <sheet name="AT-28A_RqmtPlinthArea" sheetId="78" r:id="rId64"/>
    <sheet name="AT-28B_Kitchen repair" sheetId="152" r:id="rId65"/>
    <sheet name="AT29_Replacement KD " sheetId="154" r:id="rId66"/>
    <sheet name="AT29_A_Replacement KD" sheetId="153" r:id="rId67"/>
    <sheet name="AT-30_Coook-cum-Helper" sheetId="65" r:id="rId68"/>
    <sheet name="AT_31_Budget_provision " sheetId="98" r:id="rId69"/>
    <sheet name="AT32_Drought Pry Util" sheetId="148" r:id="rId70"/>
    <sheet name="AT-32A Drought UPry Util" sheetId="149" r:id="rId71"/>
    <sheet name="Sheet2" sheetId="157" r:id="rId72"/>
  </sheets>
  <definedNames>
    <definedName name="_xlnm.Print_Area" localSheetId="44">'AT_17_Coverage-RBSK '!$A$1:$L$25</definedName>
    <definedName name="_xlnm.Print_Area" localSheetId="46">AT_19_Impl_Agency!$A$1:$J$28</definedName>
    <definedName name="_xlnm.Print_Area" localSheetId="47">'AT_20_CentralCookingagency '!$A$1:$M$25</definedName>
    <definedName name="_xlnm.Print_Area" localSheetId="62">AT_28_RqmtKitchen!$A$1:$R$21</definedName>
    <definedName name="_xlnm.Print_Area" localSheetId="5">AT_2A_fundflow!$A$1:$V$30</definedName>
    <definedName name="_xlnm.Print_Area" localSheetId="68">'AT_31_Budget_provision '!$A$1:$W$35</definedName>
    <definedName name="_xlnm.Print_Area" localSheetId="30">'AT-10 B'!$A$1:$I$21</definedName>
    <definedName name="_xlnm.Print_Area" localSheetId="31">'AT-10 C'!$A$1:$J$16</definedName>
    <definedName name="_xlnm.Print_Area" localSheetId="33">'AT-10 E'!$A$1:$H$19</definedName>
    <definedName name="_xlnm.Print_Area" localSheetId="34">'AT-10 F'!$A$1:$H$19</definedName>
    <definedName name="_xlnm.Print_Area" localSheetId="28">AT10_MME!$A$1:$H$31</definedName>
    <definedName name="_xlnm.Print_Area" localSheetId="29">AT10A_!$A$1:$E$22</definedName>
    <definedName name="_xlnm.Print_Area" localSheetId="32">'AT-10D'!$A$1:$H$27</definedName>
    <definedName name="_xlnm.Print_Area" localSheetId="35">'AT11_KS Year wise'!$A$1:$K$37</definedName>
    <definedName name="_xlnm.Print_Area" localSheetId="36">'AT11A_KS-District wise'!$A$1:$K$24</definedName>
    <definedName name="_xlnm.Print_Area" localSheetId="37">'AT12_KD-New'!$A$1:$K$23</definedName>
    <definedName name="_xlnm.Print_Area" localSheetId="38">'AT12A_KD-Replacement'!$A$1:$K$23</definedName>
    <definedName name="_xlnm.Print_Area" localSheetId="40">'AT-14'!$A$1:$N$18</definedName>
    <definedName name="_xlnm.Print_Area" localSheetId="41">'AT-14 A'!$A$1:$H$18</definedName>
    <definedName name="_xlnm.Print_Area" localSheetId="42">'AT-15'!$A$1:$L$19</definedName>
    <definedName name="_xlnm.Print_Area" localSheetId="43">'AT-16'!$A$1:$K$32</definedName>
    <definedName name="_xlnm.Print_Area" localSheetId="45">'AT18_Details_Community '!$A$1:$F$21</definedName>
    <definedName name="_xlnm.Print_Area" localSheetId="3">'AT-1-Gen_Info '!$A$1:$T$54</definedName>
    <definedName name="_xlnm.Print_Area" localSheetId="51">'AT-23A _AMS'!$A$1:$L$25</definedName>
    <definedName name="_xlnm.Print_Area" localSheetId="52">'AT-24'!$A$1:$M$20</definedName>
    <definedName name="_xlnm.Print_Area" localSheetId="53">'AT-25'!$A$1:$F$46</definedName>
    <definedName name="_xlnm.Print_Area" localSheetId="55">AT26_NoWD!$A$1:$L$31</definedName>
    <definedName name="_xlnm.Print_Area" localSheetId="56">AT26A_NoWD!$A$1:$K$32</definedName>
    <definedName name="_xlnm.Print_Area" localSheetId="57">AT27_Req_FG_CA_Pry!$A$1:$T$24</definedName>
    <definedName name="_xlnm.Print_Area" localSheetId="58">'AT27A_Req_FG_CA_U Pry '!$A$1:$T$24</definedName>
    <definedName name="_xlnm.Print_Area" localSheetId="59">'AT27B_Req_FG_CA_N CLP'!$A$1:$P$37</definedName>
    <definedName name="_xlnm.Print_Area" localSheetId="60">'AT27C_Req_FG_Drought -Pry '!$A$1:$P$37</definedName>
    <definedName name="_xlnm.Print_Area" localSheetId="61">'AT27D_Req_FG_Drought -UPry '!$A$1:$P$37</definedName>
    <definedName name="_xlnm.Print_Area" localSheetId="63">'AT-28A_RqmtPlinthArea'!$A$1:$S$32</definedName>
    <definedName name="_xlnm.Print_Area" localSheetId="64">'AT-28B_Kitchen repair'!$A$1:$G$34</definedName>
    <definedName name="_xlnm.Print_Area" localSheetId="66">'AT29_A_Replacement KD'!$A$1:$V$21</definedName>
    <definedName name="_xlnm.Print_Area" localSheetId="65">'AT29_Replacement KD '!$A$1:$V$20</definedName>
    <definedName name="_xlnm.Print_Area" localSheetId="6">'AT-2B_DBT'!$A$1:$L$36</definedName>
    <definedName name="_xlnm.Print_Area" localSheetId="4">'AT-2-S1 BUDGET'!$A$1:$V$40</definedName>
    <definedName name="_xlnm.Print_Area" localSheetId="67">'AT-30_Coook-cum-Helper'!$A$1:$L$20</definedName>
    <definedName name="_xlnm.Print_Area" localSheetId="69">'AT32_Drought Pry Util'!$A$1:$L$35</definedName>
    <definedName name="_xlnm.Print_Area" localSheetId="70">'AT-32A Drought UPry Util'!$A$1:$L$35</definedName>
    <definedName name="_xlnm.Print_Area" localSheetId="8">'AT3A_cvrg(Insti)_PY'!$A$1:$N$26</definedName>
    <definedName name="_xlnm.Print_Area" localSheetId="9">'AT3B_cvrg(Insti)_UPY '!$A$1:$N$26</definedName>
    <definedName name="_xlnm.Print_Area" localSheetId="10">'AT3C_cvrg(Insti)_UPY '!$A$1:$N$26</definedName>
    <definedName name="_xlnm.Print_Area" localSheetId="25">'AT-8_Hon_CCH_Pry'!$A$1:$V$25</definedName>
    <definedName name="_xlnm.Print_Area" localSheetId="26">'AT-8A_Hon_CCH_UPry'!$A$1:$V$24</definedName>
    <definedName name="_xlnm.Print_Area" localSheetId="27">AT9_TA!$A$1:$I$21</definedName>
    <definedName name="_xlnm.Print_Area" localSheetId="1">Contents!$A$1:$C$69</definedName>
    <definedName name="_xlnm.Print_Area" localSheetId="11">'enrolment vs availed_PY'!$A$1:$Q$24</definedName>
    <definedName name="_xlnm.Print_Area" localSheetId="12">'enrolment vs availed_UPY'!$A$1:$Q$25</definedName>
    <definedName name="_xlnm.Print_Area" localSheetId="39">'Mode of cooking'!$A$1:$H$19</definedName>
    <definedName name="_xlnm.Print_Area" localSheetId="2">Sheet1!$A$1:$J$24</definedName>
    <definedName name="_xlnm.Print_Area" localSheetId="54">'Sheet1 (2)'!$A$1:$J$24</definedName>
    <definedName name="_xlnm.Print_Area" localSheetId="14">T5_PLAN_vs_PRFM!$A$1:$J$22</definedName>
    <definedName name="_xlnm.Print_Area" localSheetId="15">'T5A_PLAN_vs_PRFM '!$A$1:$J$22</definedName>
    <definedName name="_xlnm.Print_Area" localSheetId="16">'T5B_PLAN_vs_PRFM  (2)'!$A$1:$J$35</definedName>
    <definedName name="_xlnm.Print_Area" localSheetId="17">'T5C_Drought_PLAN_vs_PRFM '!$A$1:$J$35</definedName>
    <definedName name="_xlnm.Print_Area" localSheetId="18">'T5D_Drought_PLAN_vs_PRFM  '!$A$1:$J$35</definedName>
    <definedName name="_xlnm.Print_Area" localSheetId="19">T6_FG_py_Utlsn!$A$1:$L$22</definedName>
    <definedName name="_xlnm.Print_Area" localSheetId="20">'T6A_FG_Upy_Utlsn '!$A$1:$L$23</definedName>
    <definedName name="_xlnm.Print_Area" localSheetId="21">T6B_Pay_FG_FCI_Pry!$A$1:$M$25</definedName>
    <definedName name="_xlnm.Print_Area" localSheetId="22">T6C_Coarse_Grain!$A$1:$L$37</definedName>
    <definedName name="_xlnm.Print_Area" localSheetId="23">T7_CC_PY_Utlsn!$A$1:$Q$24</definedName>
    <definedName name="_xlnm.Print_Area" localSheetId="24">'T7ACC_UPY_Utlsn '!$A$1:$Q$23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2" i="153" l="1"/>
  <c r="S12" i="153"/>
  <c r="R12" i="153"/>
  <c r="P14" i="153"/>
  <c r="R14" i="153" s="1"/>
  <c r="P13" i="153"/>
  <c r="R13" i="153" s="1"/>
  <c r="P12" i="153"/>
  <c r="N14" i="153"/>
  <c r="L14" i="153"/>
  <c r="L13" i="153"/>
  <c r="N13" i="153" s="1"/>
  <c r="L12" i="153"/>
  <c r="N12" i="153" s="1"/>
  <c r="J12" i="153"/>
  <c r="H14" i="153"/>
  <c r="J14" i="153" s="1"/>
  <c r="H13" i="153"/>
  <c r="J13" i="153" s="1"/>
  <c r="H12" i="153"/>
  <c r="F14" i="153"/>
  <c r="D14" i="153"/>
  <c r="T14" i="153" s="1"/>
  <c r="D13" i="153"/>
  <c r="T13" i="153" s="1"/>
  <c r="D12" i="153"/>
  <c r="F12" i="153" s="1"/>
  <c r="F13" i="153" l="1"/>
  <c r="F15" i="153" s="1"/>
  <c r="T12" i="153"/>
  <c r="V13" i="153"/>
  <c r="V14" i="153"/>
  <c r="V15" i="153" s="1"/>
  <c r="V12" i="153"/>
  <c r="T15" i="153"/>
  <c r="P15" i="153"/>
  <c r="L15" i="153"/>
  <c r="D15" i="153"/>
  <c r="S13" i="153"/>
  <c r="S14" i="153"/>
  <c r="S15" i="153"/>
  <c r="E15" i="153"/>
  <c r="G15" i="153"/>
  <c r="H15" i="153"/>
  <c r="I15" i="153"/>
  <c r="J15" i="153"/>
  <c r="K15" i="153"/>
  <c r="M15" i="153"/>
  <c r="N15" i="153"/>
  <c r="O15" i="153"/>
  <c r="Q15" i="153"/>
  <c r="R15" i="153"/>
  <c r="U15" i="153"/>
  <c r="C15" i="153"/>
  <c r="O17" i="96"/>
  <c r="S17" i="96" s="1"/>
  <c r="O20" i="96"/>
  <c r="S20" i="96" s="1"/>
  <c r="J14" i="29"/>
  <c r="I14" i="29"/>
  <c r="C14" i="29"/>
  <c r="G14" i="29" s="1"/>
  <c r="G13" i="29"/>
  <c r="G12" i="29"/>
  <c r="G11" i="29"/>
  <c r="G12" i="65"/>
  <c r="G11" i="65"/>
  <c r="C13" i="65"/>
  <c r="C12" i="65"/>
  <c r="C11" i="65"/>
  <c r="J14" i="86" l="1"/>
  <c r="J15" i="86"/>
  <c r="J13" i="86"/>
  <c r="E16" i="86"/>
  <c r="J16" i="75" l="1"/>
  <c r="L16" i="75"/>
  <c r="M16" i="75"/>
  <c r="I16" i="75"/>
  <c r="P14" i="7"/>
  <c r="K15" i="7"/>
  <c r="K16" i="7"/>
  <c r="K14" i="7"/>
  <c r="E14" i="75"/>
  <c r="E15" i="75"/>
  <c r="E13" i="75"/>
  <c r="D17" i="7"/>
  <c r="F17" i="7"/>
  <c r="G17" i="7"/>
  <c r="H17" i="7"/>
  <c r="I17" i="7"/>
  <c r="J17" i="7"/>
  <c r="L17" i="7"/>
  <c r="M17" i="7"/>
  <c r="C17" i="7"/>
  <c r="O19" i="96" l="1"/>
  <c r="D16" i="96"/>
  <c r="D21" i="96" s="1"/>
  <c r="D27" i="96" s="1"/>
  <c r="E16" i="96"/>
  <c r="F16" i="96" s="1"/>
  <c r="F17" i="96"/>
  <c r="F18" i="96"/>
  <c r="F19" i="96"/>
  <c r="F20" i="96"/>
  <c r="H21" i="96"/>
  <c r="I21" i="96"/>
  <c r="K21" i="96"/>
  <c r="K27" i="96" s="1"/>
  <c r="L21" i="96"/>
  <c r="M21" i="96"/>
  <c r="F26" i="96"/>
  <c r="F25" i="96"/>
  <c r="F24" i="96"/>
  <c r="F23" i="96"/>
  <c r="M27" i="96"/>
  <c r="H26" i="96"/>
  <c r="I26" i="96"/>
  <c r="K26" i="96"/>
  <c r="L26" i="96"/>
  <c r="M26" i="96"/>
  <c r="G26" i="96"/>
  <c r="N17" i="96"/>
  <c r="P17" i="96"/>
  <c r="Q17" i="96"/>
  <c r="N18" i="96"/>
  <c r="O18" i="96"/>
  <c r="S18" i="96" s="1"/>
  <c r="P18" i="96"/>
  <c r="N19" i="96"/>
  <c r="P19" i="96"/>
  <c r="Q19" i="96"/>
  <c r="N20" i="96"/>
  <c r="P20" i="96"/>
  <c r="Q20" i="96"/>
  <c r="N23" i="96"/>
  <c r="O23" i="96"/>
  <c r="S23" i="96" s="1"/>
  <c r="P23" i="96"/>
  <c r="T23" i="96" s="1"/>
  <c r="Q23" i="96"/>
  <c r="U23" i="96" s="1"/>
  <c r="N24" i="96"/>
  <c r="O24" i="96"/>
  <c r="S24" i="96" s="1"/>
  <c r="P24" i="96"/>
  <c r="T24" i="96" s="1"/>
  <c r="Q24" i="96"/>
  <c r="U24" i="96" s="1"/>
  <c r="N25" i="96"/>
  <c r="O25" i="96"/>
  <c r="S25" i="96" s="1"/>
  <c r="P25" i="96"/>
  <c r="T25" i="96" s="1"/>
  <c r="Q25" i="96"/>
  <c r="U25" i="96" s="1"/>
  <c r="J18" i="96"/>
  <c r="J17" i="96"/>
  <c r="J19" i="96"/>
  <c r="J20" i="96"/>
  <c r="J23" i="96"/>
  <c r="J24" i="96"/>
  <c r="J25" i="96"/>
  <c r="P16" i="96"/>
  <c r="T16" i="96" s="1"/>
  <c r="Q16" i="96"/>
  <c r="N16" i="96"/>
  <c r="R16" i="98"/>
  <c r="W16" i="98"/>
  <c r="D25" i="98"/>
  <c r="E25" i="98"/>
  <c r="F25" i="98"/>
  <c r="G25" i="98"/>
  <c r="H25" i="98"/>
  <c r="L25" i="98"/>
  <c r="M25" i="98"/>
  <c r="N25" i="98"/>
  <c r="O25" i="98"/>
  <c r="P25" i="98"/>
  <c r="Q25" i="98"/>
  <c r="C25" i="98"/>
  <c r="I19" i="98"/>
  <c r="J19" i="98"/>
  <c r="V19" i="98" s="1"/>
  <c r="K19" i="98"/>
  <c r="R19" i="98"/>
  <c r="S19" i="98"/>
  <c r="T19" i="98"/>
  <c r="I21" i="98"/>
  <c r="J21" i="98"/>
  <c r="V21" i="98" s="1"/>
  <c r="K21" i="98"/>
  <c r="R21" i="98"/>
  <c r="S21" i="98"/>
  <c r="T21" i="98"/>
  <c r="W21" i="98" s="1"/>
  <c r="I22" i="98"/>
  <c r="J22" i="98"/>
  <c r="V22" i="98" s="1"/>
  <c r="K22" i="98"/>
  <c r="R22" i="98"/>
  <c r="S22" i="98"/>
  <c r="T22" i="98"/>
  <c r="I23" i="98"/>
  <c r="U23" i="98" s="1"/>
  <c r="J23" i="98"/>
  <c r="K23" i="98"/>
  <c r="W23" i="98" s="1"/>
  <c r="R23" i="98"/>
  <c r="S23" i="98"/>
  <c r="T23" i="98"/>
  <c r="I16" i="98"/>
  <c r="J16" i="98"/>
  <c r="K16" i="98"/>
  <c r="S16" i="98"/>
  <c r="V16" i="98" s="1"/>
  <c r="T16" i="98"/>
  <c r="I17" i="98"/>
  <c r="J17" i="98"/>
  <c r="V17" i="98" s="1"/>
  <c r="K17" i="98"/>
  <c r="R17" i="98"/>
  <c r="R25" i="98" s="1"/>
  <c r="S17" i="98"/>
  <c r="T17" i="98"/>
  <c r="I18" i="98"/>
  <c r="J18" i="98"/>
  <c r="K18" i="98"/>
  <c r="W18" i="98" s="1"/>
  <c r="R18" i="98"/>
  <c r="S18" i="98"/>
  <c r="T18" i="98"/>
  <c r="V15" i="98"/>
  <c r="S15" i="98"/>
  <c r="S25" i="98" s="1"/>
  <c r="T15" i="98"/>
  <c r="T25" i="98" s="1"/>
  <c r="R15" i="98"/>
  <c r="J15" i="98"/>
  <c r="J25" i="98" s="1"/>
  <c r="K15" i="98"/>
  <c r="W15" i="98" s="1"/>
  <c r="I15" i="98"/>
  <c r="U15" i="98" s="1"/>
  <c r="C14" i="144"/>
  <c r="G14" i="144" s="1"/>
  <c r="G13" i="144"/>
  <c r="I13" i="144" s="1"/>
  <c r="J13" i="144" s="1"/>
  <c r="G12" i="144"/>
  <c r="I12" i="144" s="1"/>
  <c r="J12" i="144" s="1"/>
  <c r="G11" i="144"/>
  <c r="I11" i="144" s="1"/>
  <c r="J11" i="144" s="1"/>
  <c r="K14" i="156"/>
  <c r="K15" i="156"/>
  <c r="K16" i="156"/>
  <c r="K17" i="156"/>
  <c r="K18" i="156"/>
  <c r="K19" i="156"/>
  <c r="K20" i="156"/>
  <c r="K21" i="156"/>
  <c r="K13" i="156"/>
  <c r="V18" i="98" l="1"/>
  <c r="V23" i="98"/>
  <c r="V25" i="98" s="1"/>
  <c r="U22" i="98"/>
  <c r="U21" i="98"/>
  <c r="W19" i="98"/>
  <c r="K25" i="98"/>
  <c r="L27" i="96"/>
  <c r="W17" i="98"/>
  <c r="W25" i="98" s="1"/>
  <c r="W22" i="98"/>
  <c r="R18" i="96"/>
  <c r="N21" i="96"/>
  <c r="P21" i="96"/>
  <c r="H27" i="96"/>
  <c r="E21" i="96"/>
  <c r="E27" i="96" s="1"/>
  <c r="T20" i="96"/>
  <c r="T19" i="96"/>
  <c r="T18" i="96"/>
  <c r="U20" i="96"/>
  <c r="U16" i="96"/>
  <c r="R25" i="96"/>
  <c r="R24" i="96"/>
  <c r="J26" i="96"/>
  <c r="N26" i="96"/>
  <c r="N27" i="96" s="1"/>
  <c r="T26" i="96"/>
  <c r="U26" i="96"/>
  <c r="S19" i="96"/>
  <c r="P26" i="96"/>
  <c r="Q26" i="96"/>
  <c r="S26" i="96"/>
  <c r="Q18" i="96"/>
  <c r="U18" i="96" s="1"/>
  <c r="O26" i="96"/>
  <c r="T17" i="96"/>
  <c r="U17" i="96"/>
  <c r="U19" i="96"/>
  <c r="I27" i="96"/>
  <c r="R17" i="96"/>
  <c r="R19" i="96"/>
  <c r="V25" i="96"/>
  <c r="V24" i="96"/>
  <c r="R23" i="96"/>
  <c r="V23" i="96"/>
  <c r="R20" i="96"/>
  <c r="U19" i="98"/>
  <c r="I25" i="98"/>
  <c r="U16" i="98"/>
  <c r="U18" i="98"/>
  <c r="U17" i="98"/>
  <c r="D22" i="156"/>
  <c r="E22" i="156"/>
  <c r="F22" i="156"/>
  <c r="G22" i="156"/>
  <c r="H22" i="156"/>
  <c r="I22" i="156"/>
  <c r="J22" i="156"/>
  <c r="K22" i="156"/>
  <c r="L22" i="156"/>
  <c r="C22" i="156"/>
  <c r="Q21" i="96" l="1"/>
  <c r="Q27" i="96" s="1"/>
  <c r="P27" i="96"/>
  <c r="V20" i="96"/>
  <c r="T21" i="96"/>
  <c r="T27" i="96" s="1"/>
  <c r="V18" i="96"/>
  <c r="U21" i="96"/>
  <c r="U27" i="96" s="1"/>
  <c r="R26" i="96"/>
  <c r="V17" i="96"/>
  <c r="V26" i="96"/>
  <c r="V19" i="96"/>
  <c r="U25" i="98"/>
  <c r="K17" i="88"/>
  <c r="M14" i="60"/>
  <c r="Q13" i="60"/>
  <c r="N12" i="60"/>
  <c r="N13" i="60"/>
  <c r="O12" i="60"/>
  <c r="Q12" i="60" s="1"/>
  <c r="P12" i="60"/>
  <c r="O13" i="60"/>
  <c r="P13" i="60"/>
  <c r="O11" i="60"/>
  <c r="P11" i="60"/>
  <c r="Q11" i="60" s="1"/>
  <c r="Q14" i="60" l="1"/>
  <c r="I14" i="60"/>
  <c r="J14" i="60"/>
  <c r="K14" i="60"/>
  <c r="J14" i="144"/>
  <c r="D15" i="93"/>
  <c r="C15" i="93"/>
  <c r="L15" i="93"/>
  <c r="K15" i="93"/>
  <c r="J15" i="93"/>
  <c r="I15" i="93"/>
  <c r="H15" i="93"/>
  <c r="D19" i="93" s="1"/>
  <c r="G15" i="93"/>
  <c r="Q11" i="47" l="1"/>
  <c r="L12" i="47"/>
  <c r="L13" i="47"/>
  <c r="L11" i="47"/>
  <c r="H14" i="47"/>
  <c r="L14" i="47" s="1"/>
  <c r="O14" i="60"/>
  <c r="P14" i="60"/>
  <c r="L12" i="60"/>
  <c r="L13" i="60"/>
  <c r="L11" i="60"/>
  <c r="H14" i="60"/>
  <c r="E19" i="139"/>
  <c r="E15" i="101"/>
  <c r="F15" i="101"/>
  <c r="G15" i="101"/>
  <c r="H15" i="101"/>
  <c r="I15" i="101"/>
  <c r="J15" i="101"/>
  <c r="K15" i="101"/>
  <c r="L15" i="101"/>
  <c r="M15" i="101"/>
  <c r="L14" i="60" l="1"/>
  <c r="G16" i="86"/>
  <c r="H16" i="86"/>
  <c r="I16" i="86"/>
  <c r="L16" i="86"/>
  <c r="M16" i="86"/>
  <c r="C16" i="86"/>
  <c r="G13" i="74"/>
  <c r="G14" i="74"/>
  <c r="G12" i="74"/>
  <c r="C15" i="5"/>
  <c r="J15" i="111"/>
  <c r="J15" i="4"/>
  <c r="J16" i="86" l="1"/>
  <c r="G15" i="74"/>
  <c r="K14" i="65"/>
  <c r="J14" i="65"/>
  <c r="I14" i="65"/>
  <c r="H14" i="65"/>
  <c r="G14" i="65"/>
  <c r="F14" i="65"/>
  <c r="E14" i="65"/>
  <c r="D14" i="65"/>
  <c r="C14" i="65"/>
  <c r="N14" i="62"/>
  <c r="M14" i="62"/>
  <c r="L14" i="62"/>
  <c r="K14" i="62"/>
  <c r="I14" i="62"/>
  <c r="H14" i="62"/>
  <c r="G14" i="62"/>
  <c r="F14" i="62"/>
  <c r="E14" i="62"/>
  <c r="D14" i="62"/>
  <c r="C14" i="62"/>
  <c r="J13" i="62"/>
  <c r="J12" i="62"/>
  <c r="J11" i="62"/>
  <c r="T14" i="144"/>
  <c r="T14" i="29"/>
  <c r="F23" i="28"/>
  <c r="E23" i="28"/>
  <c r="D23" i="28"/>
  <c r="C23" i="28"/>
  <c r="I22" i="28"/>
  <c r="H22" i="28"/>
  <c r="J22" i="28" s="1"/>
  <c r="G22" i="28"/>
  <c r="H21" i="28"/>
  <c r="J21" i="28" s="1"/>
  <c r="G21" i="28"/>
  <c r="H20" i="28"/>
  <c r="J20" i="28" s="1"/>
  <c r="G20" i="28"/>
  <c r="I19" i="28"/>
  <c r="H19" i="28"/>
  <c r="J19" i="28" s="1"/>
  <c r="G19" i="28"/>
  <c r="I18" i="28"/>
  <c r="H18" i="28"/>
  <c r="J18" i="28" s="1"/>
  <c r="G18" i="28"/>
  <c r="H17" i="28"/>
  <c r="J17" i="28" s="1"/>
  <c r="G17" i="28"/>
  <c r="H16" i="28"/>
  <c r="J16" i="28" s="1"/>
  <c r="G16" i="28"/>
  <c r="I15" i="28"/>
  <c r="H15" i="28"/>
  <c r="J15" i="28" s="1"/>
  <c r="G15" i="28"/>
  <c r="I14" i="28"/>
  <c r="H14" i="28"/>
  <c r="J14" i="28" s="1"/>
  <c r="G14" i="28"/>
  <c r="H13" i="28"/>
  <c r="J13" i="28" s="1"/>
  <c r="G13" i="28"/>
  <c r="H12" i="28"/>
  <c r="J12" i="28" s="1"/>
  <c r="G12" i="28"/>
  <c r="I11" i="28"/>
  <c r="H11" i="28"/>
  <c r="G11" i="28"/>
  <c r="H12" i="27"/>
  <c r="J12" i="27" s="1"/>
  <c r="H13" i="27"/>
  <c r="H14" i="27"/>
  <c r="J14" i="27" s="1"/>
  <c r="H15" i="27"/>
  <c r="I15" i="27" s="1"/>
  <c r="H16" i="27"/>
  <c r="J16" i="27" s="1"/>
  <c r="H17" i="27"/>
  <c r="J17" i="27" s="1"/>
  <c r="H18" i="27"/>
  <c r="J18" i="27" s="1"/>
  <c r="H19" i="27"/>
  <c r="J19" i="27" s="1"/>
  <c r="H20" i="27"/>
  <c r="J20" i="27" s="1"/>
  <c r="H21" i="27"/>
  <c r="J21" i="27" s="1"/>
  <c r="H22" i="27"/>
  <c r="J22" i="27" s="1"/>
  <c r="H11" i="27"/>
  <c r="J11" i="27" s="1"/>
  <c r="G12" i="27"/>
  <c r="G13" i="27"/>
  <c r="G14" i="27"/>
  <c r="G15" i="27"/>
  <c r="G16" i="27"/>
  <c r="G17" i="27"/>
  <c r="G18" i="27"/>
  <c r="G19" i="27"/>
  <c r="G20" i="27"/>
  <c r="G21" i="27"/>
  <c r="G22" i="27"/>
  <c r="G11" i="27"/>
  <c r="E23" i="27"/>
  <c r="F23" i="27"/>
  <c r="K23" i="27"/>
  <c r="D23" i="27"/>
  <c r="L19" i="139"/>
  <c r="K19" i="139"/>
  <c r="J19" i="139"/>
  <c r="I19" i="139"/>
  <c r="H19" i="139"/>
  <c r="G19" i="139"/>
  <c r="F19" i="139"/>
  <c r="D19" i="139"/>
  <c r="E15" i="119"/>
  <c r="D15" i="119"/>
  <c r="C15" i="119"/>
  <c r="F15" i="66"/>
  <c r="E15" i="66"/>
  <c r="D15" i="66"/>
  <c r="C15" i="66"/>
  <c r="N12" i="124"/>
  <c r="M12" i="124"/>
  <c r="L12" i="124"/>
  <c r="K12" i="124"/>
  <c r="J12" i="124"/>
  <c r="I12" i="124"/>
  <c r="H12" i="124"/>
  <c r="G12" i="124"/>
  <c r="F12" i="124"/>
  <c r="E12" i="124"/>
  <c r="D12" i="124"/>
  <c r="C12" i="124"/>
  <c r="H13" i="103"/>
  <c r="G13" i="103"/>
  <c r="F13" i="103"/>
  <c r="E13" i="103"/>
  <c r="D13" i="103"/>
  <c r="C13" i="103"/>
  <c r="F15" i="117"/>
  <c r="E15" i="117"/>
  <c r="D15" i="117"/>
  <c r="C15" i="117"/>
  <c r="K15" i="16"/>
  <c r="I15" i="16"/>
  <c r="G15" i="16"/>
  <c r="E15" i="16"/>
  <c r="C15" i="16"/>
  <c r="C12" i="142"/>
  <c r="E16" i="138"/>
  <c r="H25" i="14"/>
  <c r="H26" i="14" s="1"/>
  <c r="G25" i="14"/>
  <c r="F25" i="14"/>
  <c r="E25" i="14"/>
  <c r="D25" i="14"/>
  <c r="C25" i="14"/>
  <c r="G16" i="14"/>
  <c r="F16" i="14"/>
  <c r="E16" i="14"/>
  <c r="D16" i="14"/>
  <c r="C16" i="14"/>
  <c r="C26" i="14" s="1"/>
  <c r="H15" i="13"/>
  <c r="E15" i="13"/>
  <c r="C15" i="13"/>
  <c r="I14" i="13"/>
  <c r="I13" i="13"/>
  <c r="I12" i="13"/>
  <c r="U16" i="114"/>
  <c r="V16" i="114" s="1"/>
  <c r="N16" i="114"/>
  <c r="P16" i="114" s="1"/>
  <c r="K16" i="114"/>
  <c r="M16" i="114" s="1"/>
  <c r="E16" i="114"/>
  <c r="G16" i="114" s="1"/>
  <c r="D16" i="114"/>
  <c r="C16" i="114"/>
  <c r="V15" i="114"/>
  <c r="Q15" i="114"/>
  <c r="S15" i="114" s="1"/>
  <c r="P15" i="114"/>
  <c r="M15" i="114"/>
  <c r="G15" i="114"/>
  <c r="V14" i="114"/>
  <c r="Q14" i="114"/>
  <c r="S14" i="114" s="1"/>
  <c r="P14" i="114"/>
  <c r="M14" i="114"/>
  <c r="G14" i="114"/>
  <c r="V13" i="114"/>
  <c r="Q13" i="114"/>
  <c r="S13" i="114" s="1"/>
  <c r="P13" i="114"/>
  <c r="M13" i="114"/>
  <c r="G13" i="114"/>
  <c r="U17" i="88"/>
  <c r="V17" i="88" s="1"/>
  <c r="N17" i="88"/>
  <c r="P17" i="88" s="1"/>
  <c r="M17" i="88"/>
  <c r="G17" i="88"/>
  <c r="D17" i="88"/>
  <c r="C17" i="88"/>
  <c r="V16" i="88"/>
  <c r="P16" i="88"/>
  <c r="M16" i="88"/>
  <c r="Q16" i="88"/>
  <c r="S16" i="88" s="1"/>
  <c r="G16" i="88"/>
  <c r="V15" i="88"/>
  <c r="P15" i="88"/>
  <c r="Q15" i="88"/>
  <c r="S15" i="88" s="1"/>
  <c r="G15" i="88"/>
  <c r="V14" i="88"/>
  <c r="P14" i="88"/>
  <c r="Q14" i="88"/>
  <c r="S14" i="88" s="1"/>
  <c r="G14" i="88"/>
  <c r="D16" i="75"/>
  <c r="C16" i="75"/>
  <c r="P15" i="75"/>
  <c r="N15" i="75"/>
  <c r="K15" i="75"/>
  <c r="P14" i="75"/>
  <c r="O14" i="75"/>
  <c r="N14" i="75"/>
  <c r="K14" i="75"/>
  <c r="P13" i="75"/>
  <c r="N13" i="75"/>
  <c r="K13" i="75"/>
  <c r="O13" i="75"/>
  <c r="P16" i="7"/>
  <c r="O16" i="7"/>
  <c r="N16" i="7"/>
  <c r="E16" i="7"/>
  <c r="P15" i="7"/>
  <c r="O15" i="7"/>
  <c r="N15" i="7"/>
  <c r="E15" i="7"/>
  <c r="O14" i="7"/>
  <c r="N14" i="7"/>
  <c r="E14" i="7"/>
  <c r="F16" i="86"/>
  <c r="K15" i="86"/>
  <c r="K14" i="86"/>
  <c r="K13" i="86"/>
  <c r="F15" i="74"/>
  <c r="E15" i="74"/>
  <c r="D15" i="74"/>
  <c r="C15" i="74"/>
  <c r="F15" i="5"/>
  <c r="E15" i="5"/>
  <c r="G14" i="5"/>
  <c r="G13" i="5"/>
  <c r="G12" i="5"/>
  <c r="G15" i="111"/>
  <c r="D15" i="111"/>
  <c r="F15" i="111" s="1"/>
  <c r="C15" i="111"/>
  <c r="J14" i="111"/>
  <c r="F14" i="111"/>
  <c r="J13" i="111"/>
  <c r="F13" i="111"/>
  <c r="J12" i="111"/>
  <c r="F12" i="111"/>
  <c r="I16" i="27" l="1"/>
  <c r="I11" i="27"/>
  <c r="I19" i="27"/>
  <c r="J15" i="27"/>
  <c r="I13" i="28"/>
  <c r="I17" i="28"/>
  <c r="D26" i="14"/>
  <c r="G23" i="27"/>
  <c r="I22" i="27"/>
  <c r="I18" i="27"/>
  <c r="I14" i="27"/>
  <c r="H23" i="28"/>
  <c r="I12" i="28"/>
  <c r="I16" i="28"/>
  <c r="I20" i="28"/>
  <c r="I23" i="28" s="1"/>
  <c r="I20" i="27"/>
  <c r="I12" i="27"/>
  <c r="F26" i="14"/>
  <c r="G23" i="28"/>
  <c r="I21" i="28"/>
  <c r="H23" i="27"/>
  <c r="I21" i="27"/>
  <c r="I17" i="27"/>
  <c r="I13" i="27"/>
  <c r="J13" i="27"/>
  <c r="J23" i="27" s="1"/>
  <c r="J14" i="62"/>
  <c r="K16" i="86"/>
  <c r="N16" i="75"/>
  <c r="K16" i="75"/>
  <c r="P16" i="75"/>
  <c r="Q13" i="75"/>
  <c r="E16" i="75"/>
  <c r="Q14" i="75"/>
  <c r="E17" i="7"/>
  <c r="N17" i="7"/>
  <c r="P17" i="7"/>
  <c r="Q15" i="7"/>
  <c r="Q16" i="7"/>
  <c r="K17" i="7"/>
  <c r="O17" i="7"/>
  <c r="I15" i="13"/>
  <c r="E26" i="14"/>
  <c r="G26" i="14"/>
  <c r="Q17" i="88"/>
  <c r="S17" i="88" s="1"/>
  <c r="M15" i="88"/>
  <c r="M14" i="88"/>
  <c r="G15" i="5"/>
  <c r="J11" i="28"/>
  <c r="J23" i="28" s="1"/>
  <c r="Q16" i="114"/>
  <c r="S16" i="114" s="1"/>
  <c r="O15" i="75"/>
  <c r="Q15" i="75" s="1"/>
  <c r="Q14" i="7"/>
  <c r="D15" i="4"/>
  <c r="C15" i="4"/>
  <c r="J14" i="4"/>
  <c r="F14" i="4"/>
  <c r="J13" i="4"/>
  <c r="F13" i="4"/>
  <c r="J12" i="4"/>
  <c r="F12" i="4"/>
  <c r="I23" i="27" l="1"/>
  <c r="O16" i="75"/>
  <c r="Q16" i="75"/>
  <c r="Q17" i="7"/>
  <c r="I14" i="144"/>
  <c r="F15" i="4"/>
  <c r="C12" i="141" l="1"/>
  <c r="E12" i="141"/>
  <c r="D12" i="141"/>
  <c r="C12" i="47"/>
  <c r="C14" i="47" s="1"/>
  <c r="C11" i="47"/>
  <c r="G11" i="47"/>
  <c r="P14" i="47"/>
  <c r="O14" i="47"/>
  <c r="N14" i="47"/>
  <c r="M14" i="47"/>
  <c r="F14" i="47"/>
  <c r="E14" i="47"/>
  <c r="D14" i="47"/>
  <c r="Q13" i="47"/>
  <c r="G13" i="47"/>
  <c r="Q12" i="47"/>
  <c r="C12" i="60"/>
  <c r="C11" i="60"/>
  <c r="C14" i="60" s="1"/>
  <c r="D14" i="60"/>
  <c r="E14" i="60"/>
  <c r="F14" i="60"/>
  <c r="G12" i="60"/>
  <c r="G13" i="60"/>
  <c r="K14" i="59"/>
  <c r="J14" i="59"/>
  <c r="I14" i="59"/>
  <c r="C14" i="59"/>
  <c r="G14" i="59" s="1"/>
  <c r="L14" i="59" s="1"/>
  <c r="K13" i="59"/>
  <c r="J13" i="59"/>
  <c r="I13" i="59"/>
  <c r="H13" i="59"/>
  <c r="G13" i="59"/>
  <c r="L13" i="59" s="1"/>
  <c r="K12" i="59"/>
  <c r="J12" i="59"/>
  <c r="I12" i="59"/>
  <c r="H12" i="59"/>
  <c r="G12" i="59"/>
  <c r="L12" i="59" s="1"/>
  <c r="L11" i="59"/>
  <c r="K11" i="59"/>
  <c r="J11" i="59"/>
  <c r="I11" i="59"/>
  <c r="H11" i="59"/>
  <c r="G11" i="59"/>
  <c r="H14" i="58"/>
  <c r="L14" i="58" s="1"/>
  <c r="F14" i="58"/>
  <c r="E14" i="58"/>
  <c r="D14" i="58"/>
  <c r="C14" i="58"/>
  <c r="L13" i="58"/>
  <c r="G13" i="58"/>
  <c r="L12" i="58"/>
  <c r="G12" i="58"/>
  <c r="M12" i="58" s="1"/>
  <c r="L11" i="58"/>
  <c r="G11" i="58"/>
  <c r="M11" i="58" s="1"/>
  <c r="K15" i="1"/>
  <c r="J15" i="1"/>
  <c r="I15" i="1"/>
  <c r="H15" i="1"/>
  <c r="F15" i="1"/>
  <c r="E15" i="1"/>
  <c r="D15" i="1"/>
  <c r="C15" i="1"/>
  <c r="L14" i="1"/>
  <c r="G14" i="1"/>
  <c r="M14" i="1" s="1"/>
  <c r="M13" i="1"/>
  <c r="L13" i="1"/>
  <c r="G13" i="1"/>
  <c r="L12" i="1"/>
  <c r="L15" i="1" s="1"/>
  <c r="G12" i="1"/>
  <c r="M12" i="1" s="1"/>
  <c r="E12" i="100"/>
  <c r="D12" i="100"/>
  <c r="C12" i="100"/>
  <c r="F12" i="100" s="1"/>
  <c r="F11" i="100"/>
  <c r="G11" i="100" s="1"/>
  <c r="F10" i="100"/>
  <c r="F9" i="100"/>
  <c r="G9" i="100" s="1"/>
  <c r="J13" i="56"/>
  <c r="H13" i="56"/>
  <c r="F13" i="56"/>
  <c r="D13" i="56"/>
  <c r="B13" i="56"/>
  <c r="L12" i="56"/>
  <c r="L11" i="56"/>
  <c r="C23" i="27"/>
  <c r="G15" i="1" l="1"/>
  <c r="G14" i="58"/>
  <c r="M14" i="58" s="1"/>
  <c r="G11" i="60"/>
  <c r="M13" i="58"/>
  <c r="G12" i="47"/>
  <c r="Q14" i="47"/>
  <c r="G14" i="47"/>
  <c r="G14" i="60"/>
  <c r="H14" i="59"/>
  <c r="M15" i="1"/>
  <c r="G12" i="100"/>
  <c r="L13" i="56"/>
  <c r="G21" i="96"/>
  <c r="G27" i="96" s="1"/>
  <c r="J16" i="96"/>
  <c r="O16" i="96"/>
  <c r="S16" i="96" s="1"/>
  <c r="S21" i="96" s="1"/>
  <c r="S27" i="96" s="1"/>
  <c r="C21" i="96"/>
  <c r="F21" i="96" l="1"/>
  <c r="F27" i="96" s="1"/>
  <c r="C27" i="96"/>
  <c r="O21" i="96"/>
  <c r="O27" i="96" s="1"/>
  <c r="V16" i="96"/>
  <c r="V21" i="96" s="1"/>
  <c r="V27" i="96" s="1"/>
  <c r="R16" i="96"/>
  <c r="R21" i="96" s="1"/>
  <c r="R27" i="96" s="1"/>
  <c r="J21" i="96"/>
  <c r="J27" i="96" s="1"/>
</calcChain>
</file>

<file path=xl/sharedStrings.xml><?xml version="1.0" encoding="utf-8"?>
<sst xmlns="http://schemas.openxmlformats.org/spreadsheetml/2006/main" count="3079" uniqueCount="967">
  <si>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</si>
  <si>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</si>
  <si>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</si>
  <si>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</si>
  <si>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</si>
  <si>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</si>
  <si>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</si>
  <si>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</si>
  <si>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</si>
  <si>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</si>
  <si>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</si>
  <si>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</si>
  <si>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</si>
  <si>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</si>
  <si>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</si>
  <si>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</si>
  <si>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</si>
  <si>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</si>
  <si>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</si>
  <si>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</si>
  <si>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</si>
  <si>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</si>
  <si>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</si>
  <si>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</si>
  <si>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</si>
  <si>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</si>
  <si>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</si>
  <si>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</si>
  <si>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</si>
  <si>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r>
      <t xml:space="preserve">State/UT: </t>
    </r>
    <r>
      <rPr>
        <b/>
        <u/>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</si>
  <si>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</si>
  <si>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</si>
  <si>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</si>
  <si>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</si>
  <si>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</si>
  <si>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</si>
  <si>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</si>
  <si>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</si>
  <si>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</si>
  <si>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</si>
  <si>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</si>
  <si>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</si>
  <si>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</si>
  <si>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</si>
  <si>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</si>
  <si>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</si>
  <si>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</si>
  <si>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</si>
  <si>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</si>
  <si>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</si>
  <si>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</si>
  <si>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</si>
  <si>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</si>
  <si>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</si>
  <si>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</si>
  <si>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</si>
  <si>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</si>
  <si>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</si>
  <si>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</si>
  <si>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</si>
  <si>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</si>
  <si>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</si>
  <si>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</si>
  <si>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</si>
  <si>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</si>
  <si>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</si>
  <si>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</si>
  <si>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</si>
  <si>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</si>
  <si>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</si>
  <si>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</si>
  <si>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</si>
  <si>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</si>
  <si>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</si>
  <si>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</si>
  <si>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</si>
  <si>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</si>
  <si>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</si>
  <si>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</si>
  <si>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</si>
  <si>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</si>
  <si>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</si>
  <si>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</si>
  <si>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</si>
  <si>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</si>
  <si>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</si>
  <si>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</si>
  <si>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</si>
  <si>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</si>
  <si>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</si>
  <si>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</si>
  <si>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</si>
  <si>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</si>
  <si>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</si>
  <si>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</si>
  <si>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</si>
  <si>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</si>
  <si>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</si>
  <si>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</si>
  <si>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</si>
  <si>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</si>
  <si>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</si>
  <si>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</si>
  <si>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</si>
  <si>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</si>
  <si>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</si>
  <si>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</si>
  <si>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</si>
  <si>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</si>
  <si>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</si>
  <si>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</si>
  <si>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</si>
  <si>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</si>
  <si>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</si>
  <si>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</si>
  <si>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</si>
  <si>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</si>
  <si>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</si>
  <si>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</si>
  <si>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</si>
  <si>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</si>
  <si>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</si>
  <si>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</si>
  <si>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</si>
  <si>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</si>
  <si>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</si>
  <si>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</si>
  <si>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</si>
  <si>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</si>
  <si>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</si>
  <si>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</si>
  <si>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</si>
  <si>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</si>
  <si>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</si>
  <si>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</si>
  <si>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</si>
  <si>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</si>
  <si>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</si>
  <si>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</si>
  <si>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</si>
  <si>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</si>
  <si>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</si>
  <si>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</si>
  <si>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</si>
  <si>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</si>
  <si>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</si>
  <si>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</si>
  <si>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</si>
  <si>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</si>
  <si>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</si>
  <si>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</si>
  <si>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</si>
  <si>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</si>
  <si>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</si>
  <si>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</si>
  <si>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</si>
  <si>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</si>
  <si>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</si>
  <si>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</si>
  <si>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</si>
  <si>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</si>
  <si>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</si>
  <si>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</si>
  <si>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</si>
  <si>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</si>
  <si>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</si>
  <si>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</si>
  <si>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</si>
  <si>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</si>
  <si>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</si>
  <si>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</si>
  <si>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</si>
  <si>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</si>
  <si>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</si>
  <si>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</si>
  <si>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</si>
  <si>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</si>
  <si>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</si>
  <si>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</si>
  <si>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</si>
  <si>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</si>
  <si>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</si>
  <si>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</si>
  <si>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</si>
  <si>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</si>
  <si>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</si>
  <si>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</si>
  <si>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</si>
  <si>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</si>
  <si>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</si>
  <si>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</si>
  <si>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</si>
  <si>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</si>
  <si>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</si>
  <si>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</si>
  <si>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</si>
  <si>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</si>
  <si>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</si>
  <si>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</si>
  <si>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</si>
  <si>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</si>
  <si>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</si>
  <si>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</si>
  <si>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</si>
  <si>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</si>
  <si>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</si>
  <si>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</si>
  <si>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</si>
  <si>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</si>
  <si>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</si>
  <si>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</si>
  <si>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</si>
  <si>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</si>
  <si>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</si>
  <si>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</si>
  <si>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</si>
  <si>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</si>
  <si>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</si>
  <si>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</si>
  <si>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</si>
  <si>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</si>
  <si>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</si>
  <si>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</si>
  <si>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</si>
  <si>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</si>
  <si>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</si>
  <si>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</si>
  <si>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</si>
  <si>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</si>
  <si>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</si>
  <si>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</si>
  <si>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</si>
  <si>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</si>
  <si>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</si>
  <si>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</si>
  <si>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</si>
  <si>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</si>
  <si>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</si>
  <si>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</si>
  <si>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</si>
  <si>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</si>
  <si>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</si>
  <si>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</si>
  <si>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</si>
  <si>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</si>
  <si>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</si>
  <si>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</si>
  <si>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</si>
  <si>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</si>
  <si>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</si>
  <si>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</si>
  <si>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</si>
  <si>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</si>
  <si>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</si>
  <si>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</si>
  <si>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</si>
  <si>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</si>
  <si>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</si>
  <si>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</si>
  <si>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</si>
  <si>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</si>
  <si>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</si>
  <si>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</si>
  <si>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</si>
  <si>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</si>
  <si>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</si>
  <si>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</si>
  <si>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</si>
  <si>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</si>
  <si>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</si>
  <si>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</si>
  <si>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</si>
  <si>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</si>
  <si>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</si>
  <si>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</si>
  <si>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</si>
  <si>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</si>
  <si>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</si>
  <si>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</si>
  <si>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</si>
  <si>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</si>
  <si>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</si>
  <si>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</si>
  <si>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</si>
  <si>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</si>
  <si>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</si>
  <si>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</si>
  <si>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</si>
  <si>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</si>
  <si>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</si>
  <si>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</si>
  <si>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</si>
  <si>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</si>
  <si>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</si>
  <si>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</si>
  <si>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</si>
  <si>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</si>
  <si>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</si>
  <si>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</si>
  <si>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</si>
  <si>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</si>
  <si>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</si>
  <si>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</si>
  <si>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</si>
  <si>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</si>
  <si>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</si>
  <si>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</si>
  <si>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</si>
  <si>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</si>
  <si>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</si>
  <si>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</si>
  <si>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</si>
  <si>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</si>
  <si>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</si>
  <si>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</si>
  <si>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</si>
  <si>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</si>
  <si>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</si>
  <si>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</si>
  <si>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</si>
  <si>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</si>
  <si>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</si>
  <si>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</si>
  <si>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</si>
  <si>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</si>
  <si>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</si>
  <si>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</si>
  <si>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</si>
  <si>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</si>
  <si>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</si>
  <si>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</si>
  <si>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</si>
  <si>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</si>
  <si>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</si>
  <si>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</si>
  <si>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</si>
  <si>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</si>
  <si>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</si>
  <si>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</si>
  <si>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</si>
  <si>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</si>
  <si>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</si>
  <si>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</si>
  <si>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</si>
  <si>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</si>
  <si>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</si>
  <si>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</si>
  <si>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</si>
  <si>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</si>
  <si>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</si>
  <si>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</si>
  <si>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</si>
  <si>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</si>
  <si>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</si>
  <si>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</si>
  <si>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</si>
  <si>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</si>
  <si>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</si>
  <si>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</si>
  <si>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</si>
  <si>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</si>
  <si>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</si>
  <si>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</si>
  <si>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</si>
  <si>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</si>
  <si>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</si>
  <si>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</si>
  <si>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</si>
  <si>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</si>
  <si>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</si>
  <si>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</si>
  <si>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</si>
  <si>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</si>
  <si>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</si>
  <si>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</si>
  <si>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</si>
  <si>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</si>
  <si>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</si>
  <si>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</si>
  <si>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</si>
  <si>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</si>
  <si>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</si>
  <si>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</si>
  <si>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</si>
  <si>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</si>
  <si>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</si>
  <si>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</si>
  <si>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</si>
  <si>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</si>
  <si>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</si>
  <si>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</si>
  <si>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</si>
  <si>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</si>
  <si>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</si>
  <si>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</si>
  <si>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</si>
  <si>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</si>
  <si>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</si>
  <si>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</si>
  <si>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</si>
  <si>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</si>
  <si>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</si>
  <si>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</si>
  <si>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</si>
  <si>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</si>
  <si>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</si>
  <si>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</si>
  <si>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</si>
  <si>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</si>
  <si>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</si>
  <si>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</si>
  <si>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</si>
  <si>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</si>
  <si>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</si>
  <si>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</si>
  <si>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</si>
  <si>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</si>
  <si>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</si>
  <si>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</si>
  <si>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</si>
  <si>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</si>
  <si>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</si>
  <si>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</si>
  <si>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</si>
  <si>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</si>
  <si>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</si>
  <si>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</si>
  <si>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</si>
  <si>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</si>
  <si>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</si>
  <si>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</si>
  <si>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</si>
  <si>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</si>
  <si>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</si>
  <si>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</si>
  <si>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</si>
  <si>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</si>
  <si>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</si>
  <si>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</si>
  <si>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</si>
  <si>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</si>
  <si>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</si>
  <si>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</si>
  <si>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</si>
  <si>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</si>
  <si>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</si>
  <si>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</si>
  <si>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</si>
  <si>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</si>
  <si>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</si>
  <si>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</si>
  <si>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</si>
  <si>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</si>
  <si>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</si>
  <si>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</si>
  <si>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</si>
  <si>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</si>
  <si>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</si>
  <si>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</si>
  <si>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</si>
  <si>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</si>
  <si>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</si>
  <si>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</si>
  <si>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</si>
  <si>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</si>
  <si>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</si>
  <si>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</si>
  <si>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</si>
  <si>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</si>
  <si>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</si>
  <si>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</si>
  <si>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</si>
  <si>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</si>
  <si>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</si>
  <si>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</si>
  <si>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</si>
  <si>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</si>
  <si>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</si>
  <si>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</si>
  <si>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</si>
  <si>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</si>
  <si>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</si>
  <si>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</si>
  <si>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</si>
  <si>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</si>
  <si>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</si>
  <si>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</si>
  <si>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</si>
  <si>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</si>
  <si>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</si>
  <si>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</si>
  <si>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</si>
  <si>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</si>
  <si>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</si>
  <si>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</si>
  <si>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</si>
  <si>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</si>
  <si>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</si>
  <si>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</si>
  <si>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</si>
  <si>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</si>
  <si>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</si>
  <si>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</si>
  <si>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</si>
  <si>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</si>
  <si>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</si>
  <si>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</si>
  <si>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</si>
  <si>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</si>
  <si>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</si>
  <si>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</si>
  <si>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</si>
  <si>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</si>
  <si>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</si>
  <si>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</si>
  <si>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</si>
  <si>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</si>
  <si>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</si>
  <si>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</si>
  <si>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</si>
  <si>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</si>
  <si>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</si>
  <si>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</si>
  <si>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</si>
  <si>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</si>
  <si>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</si>
  <si>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</si>
  <si>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</si>
  <si>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</si>
  <si>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</si>
  <si>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</si>
  <si>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</si>
  <si>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</si>
  <si>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</si>
  <si>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</si>
  <si>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</si>
  <si>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</si>
  <si>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</si>
  <si>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</si>
  <si>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</si>
  <si>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</si>
  <si>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</si>
  <si>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</si>
  <si>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</si>
  <si>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</si>
  <si>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</si>
  <si>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</si>
  <si>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</si>
  <si>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</si>
  <si>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</si>
  <si>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</si>
  <si>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</si>
  <si>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</si>
  <si>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</si>
  <si>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</si>
  <si>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</si>
  <si>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</si>
  <si>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</si>
  <si>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</si>
  <si>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</si>
  <si>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</si>
  <si>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</si>
  <si>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</si>
  <si>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</si>
  <si>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</si>
  <si>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</si>
  <si>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</si>
  <si>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</si>
  <si>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</si>
  <si>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</si>
  <si>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</si>
  <si>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</si>
  <si>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</si>
  <si>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</si>
  <si>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</si>
  <si>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</si>
  <si>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</si>
  <si>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</si>
  <si>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</si>
  <si>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</si>
  <si>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</si>
  <si>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</si>
  <si>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</si>
  <si>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</si>
  <si>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</si>
  <si>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</si>
  <si>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</si>
  <si>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</si>
  <si>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</si>
  <si>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</si>
  <si>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</si>
  <si>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</si>
  <si>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</si>
  <si>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</si>
  <si>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</si>
  <si>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</si>
  <si>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</si>
  <si>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</si>
  <si>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</si>
  <si>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</si>
  <si>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</si>
  <si>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</si>
  <si>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</si>
  <si>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</si>
  <si>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</si>
  <si>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</si>
  <si>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</si>
  <si>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</si>
  <si>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</si>
  <si>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</si>
  <si>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</si>
  <si>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</si>
  <si>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</si>
  <si>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</si>
  <si>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</si>
  <si>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</si>
  <si>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</si>
  <si>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</si>
  <si>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</si>
  <si>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</si>
  <si>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</si>
  <si>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</si>
  <si>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</si>
  <si>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</si>
  <si>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</si>
  <si>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</si>
  <si>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</si>
  <si>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</si>
  <si>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</si>
  <si>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</si>
  <si>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</si>
  <si>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</si>
  <si>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</si>
  <si>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</si>
  <si>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</si>
  <si>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</si>
  <si>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</si>
  <si>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</si>
  <si>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</si>
  <si>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</si>
  <si>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</si>
  <si>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</si>
  <si>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</si>
  <si>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</si>
  <si>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</si>
  <si>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</si>
  <si>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</si>
  <si>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</si>
  <si>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</si>
  <si>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</si>
  <si>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</si>
  <si>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</si>
  <si>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</si>
  <si>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</si>
  <si>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</si>
  <si>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</si>
  <si>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</si>
  <si>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</si>
  <si>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</si>
  <si>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</si>
  <si>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</si>
  <si>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</si>
  <si>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</si>
  <si>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</si>
  <si>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</si>
  <si>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</si>
  <si>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</si>
  <si>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</si>
  <si>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</si>
  <si>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</si>
  <si>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</si>
  <si>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</si>
  <si>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</si>
  <si>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</si>
  <si>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</si>
  <si>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</si>
  <si>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</si>
  <si>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</si>
  <si>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</si>
  <si>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</si>
  <si>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</si>
  <si>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</si>
  <si>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</si>
  <si>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</si>
  <si>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</si>
  <si>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</si>
  <si>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</si>
  <si>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</si>
  <si>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</si>
  <si>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</si>
  <si>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</si>
  <si>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</si>
  <si>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</si>
  <si>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</si>
  <si>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</si>
  <si>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</si>
  <si>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</si>
  <si>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</si>
  <si>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</si>
  <si>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</si>
  <si>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</si>
  <si>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</si>
  <si>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</si>
  <si>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</si>
  <si>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</si>
  <si>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</si>
  <si>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</si>
  <si>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</si>
  <si>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</si>
  <si>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</si>
  <si>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</si>
  <si>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</si>
  <si>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</si>
  <si>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</si>
  <si>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</si>
  <si>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</si>
  <si>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</si>
  <si>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</si>
  <si>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</si>
  <si>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Seal</t>
  </si>
  <si>
    <t>Mode of data collection (SMS/ IVRS/ Mobile App/ Web Application/ Others)</t>
  </si>
  <si>
    <t>Name of Agency implementing AMS in State/UT</t>
  </si>
  <si>
    <t>Total Funds required (Rs in lakh)</t>
  </si>
  <si>
    <t>Rate  of Transportation Assistance (Per quintal)</t>
  </si>
  <si>
    <t>PDS rate (Rs per Quintal)</t>
  </si>
  <si>
    <t>Signature</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</si>
  <si>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</si>
  <si>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</si>
  <si>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</si>
  <si>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</si>
  <si>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</si>
  <si>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</si>
  <si>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</si>
  <si>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</si>
  <si>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</si>
  <si>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</si>
  <si>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</si>
  <si>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</si>
  <si>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</si>
  <si>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</si>
  <si>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</si>
  <si>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</si>
  <si>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</si>
  <si>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</si>
  <si>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</si>
  <si>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</si>
  <si>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</si>
  <si>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</si>
  <si>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</si>
  <si>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</si>
  <si>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</si>
  <si>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</si>
  <si>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</si>
  <si>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</si>
  <si>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</si>
  <si>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</si>
  <si>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</si>
  <si>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</si>
  <si>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</si>
  <si>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</si>
  <si>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and Budget  2020-21</t>
  </si>
  <si>
    <t>Annual Work Plan &amp; Budget 2020-21</t>
  </si>
  <si>
    <t>Proposals for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</si>
  <si>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</si>
  <si>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</si>
  <si>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</si>
  <si>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</si>
  <si>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</si>
  <si>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</si>
  <si>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</si>
  <si>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</si>
  <si>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</si>
  <si>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 Requirement of Kitchen Devices (new) during 2020-21 in Primary &amp; Upper Primary Schools</t>
  </si>
  <si>
    <t>Table: AT-29 A : Replacement of Kitchen Devices during 2020-21 in Primary &amp; Upper Primary Schools</t>
  </si>
  <si>
    <t>Table: AT 30 :  Requirement of Cook cum Helpers for 2020-21</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</si>
  <si>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</si>
  <si>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</si>
  <si>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</si>
  <si>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</si>
  <si>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</si>
  <si>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</si>
  <si>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</si>
  <si>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</si>
  <si>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</si>
  <si>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</si>
  <si>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</si>
  <si>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</si>
  <si>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</si>
  <si>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</si>
  <si>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</si>
  <si>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</si>
  <si>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</si>
  <si>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</si>
  <si>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</si>
  <si>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</si>
  <si>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</si>
  <si>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</si>
  <si>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</si>
  <si>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</si>
  <si>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</si>
  <si>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</si>
  <si>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</si>
  <si>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</si>
  <si>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</si>
  <si>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</si>
  <si>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</si>
  <si>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Table: AT-1: GENERAL INFORMATION for 2019-2020</t>
  </si>
  <si>
    <t>Table: AT-2 :  Details of  Provisions  in the State Budget 2019-2020</t>
  </si>
  <si>
    <t>Table: AT-2A : Releasing of Funds from State to Directorate / Authority / District / Block / School level during 2019-2020</t>
  </si>
  <si>
    <t>Table AT-3: No. of Institutions in the State vis a vis Institutions serving MDM during 2019-2020</t>
  </si>
  <si>
    <t>Table: AT-3A: No. of Institutions covered  (Primary, Classes I-V)  during 2019-2020</t>
  </si>
  <si>
    <t>Table: AT-3B: No. of Institutions covered (Upper Primary with Primary, Classes I-VIII) during 2019-2020</t>
  </si>
  <si>
    <t>Table: AT-3C: No. of Institutions covered (Upper Primary without Primary, Classes VI-VIII) during 2019-2020</t>
  </si>
  <si>
    <t>Table: AT-4: Enrolment vis-à-vis availed for MDM  (Primary,Classes I- V) during 2019-2020</t>
  </si>
  <si>
    <t>Table: AT-4A: Enrolment vis-a-vis availed for MDM  (Upper Primary, Classes VI - VIII) during 2019-2020</t>
  </si>
  <si>
    <t>Table: AT-5:  PAB-MDM Approval vs. PERFORMANCE (Primary, Classes I - V) during 2019-2020</t>
  </si>
  <si>
    <t>MDM-PAB Approval for 2019-2020</t>
  </si>
  <si>
    <t>Table: AT-5 A:  PAB-MDM Approval vs. PERFORMANCE (Upper Primary, Classes VI to VIII) during 2019-2020</t>
  </si>
  <si>
    <t>Table: AT-5 B:  PAB-MDM Approval vs. PERFORMANCE - STC (NCLP Schools) during 2019-2020</t>
  </si>
  <si>
    <t>MDM-PAB Approval for2019-2020</t>
  </si>
  <si>
    <t>Table: AT-5 C:  PAB-MDM Approval vs. PERFORMANCE (Primary, Classes I - V) during 2019-2020 - Drought</t>
  </si>
  <si>
    <t>Table: AT-5 D:  PAB-MDM Approval vs. PERFORMANCE (Upper Primary, Classes VI to VIII) during 2019-2020 - Drought</t>
  </si>
  <si>
    <t>Table: AT-6: Utilisation of foodgrains  (Primary, Classes I-V) during 2019-2020</t>
  </si>
  <si>
    <t>Table: AT-6A: Utilisation of foodgrains  (Upper Primary, Classes VI-VIII) during 2019-2020</t>
  </si>
  <si>
    <t>Table: AT-6B: PAYMENT OF COST OF FOOD GRAINS TO FCI (Primary and Upper Primary Classes I-VIII) during 2019-2020</t>
  </si>
  <si>
    <t>Table: AT-6C: Utilisation of foodgrains (Coarse Grain) during 2019-2020</t>
  </si>
  <si>
    <t>Table: AT-7: Utilisation of Cooking Cost (Primary Classes I-V) during 2019-2020</t>
  </si>
  <si>
    <t>Table: AT-7A: Utilisation of Cooking cost (Upper Primary Classes, VI-VIII) during 2019-2020</t>
  </si>
  <si>
    <t>Table AT - 8 :Utilisation of funds towards honorarium to Cook-cum-Helpers (Primary classes I-V) during 2019-2020</t>
  </si>
  <si>
    <t>Table AT - 8A : Utilisation of funds towards honorarium to Cook-cum-Helpers (Upper Primary classes VI-VIII) during 2019-2020</t>
  </si>
  <si>
    <t>Table: AT-9 : Utilisation of Central Assitance towards Transportation Assistance (Primary &amp; Upper Primary,Classes I-VIII) during 2019-2020</t>
  </si>
  <si>
    <t>Table: AT-10 :  Utilisation of Central Assistance towards MME  (Primary &amp; Upper Primary,Classes I-VIII) during 2019-2020</t>
  </si>
  <si>
    <t>Table: AT-10 A : Details of Meetings at district level during 2019-2020</t>
  </si>
  <si>
    <t xml:space="preserve">Table AT - 10 B : Details of Social Audit during 2019-2020 </t>
  </si>
  <si>
    <t>Table AT - 23 A- Implementation of Automated Monitoring System  during 2019-2020</t>
  </si>
  <si>
    <t>Table: AT-32:  PAB-MDM Approval vs. PERFORMANCE (Primary Classes I to V) during 2019-2020 - Drought</t>
  </si>
  <si>
    <t>Table: AT-32 A:  PAB-MDM Approval vs. PERFORMANCE (Upper Primary, Classes VI to VIII) during 2019-2020 - Drought</t>
  </si>
  <si>
    <t xml:space="preserve">No. of working days (During 01.04.2019 to 31.03.2020)                  </t>
  </si>
  <si>
    <t xml:space="preserve">Opening Balance as on 01.04.2019                                  </t>
  </si>
  <si>
    <t>Opening Balance as on 01.04.2019</t>
  </si>
  <si>
    <t>Apr, 2019</t>
  </si>
  <si>
    <t>Dec, 2019</t>
  </si>
  <si>
    <t>Budget Released till 31.12.2019</t>
  </si>
  <si>
    <t>(For the Period 01.04.2019 to 31.12.2019)</t>
  </si>
  <si>
    <t>During 01.04.2019 to 31.12.2019</t>
  </si>
  <si>
    <t>(As on 31.12.2019)</t>
  </si>
  <si>
    <t>As on 31.12.2019</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</si>
  <si>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</si>
  <si>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</si>
  <si>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</si>
  <si>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</si>
  <si>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</si>
  <si>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</si>
  <si>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</si>
  <si>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</si>
  <si>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</si>
  <si>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</si>
  <si>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</si>
  <si>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</si>
  <si>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</si>
  <si>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</si>
  <si>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</si>
  <si>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</si>
  <si>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</si>
  <si>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</si>
  <si>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 xml:space="preserve">Unspent Balance as on 31.12.2019  </t>
  </si>
  <si>
    <t xml:space="preserve">Total Unspent Balance as on 31.12.2019                           </t>
  </si>
  <si>
    <t>Allocation for 2019-20</t>
  </si>
  <si>
    <t xml:space="preserve">Allocation for 2019-20                       </t>
  </si>
  <si>
    <t>Allocation for FY 2019-20</t>
  </si>
  <si>
    <t>Unspent Balance as on 31.12.2019</t>
  </si>
  <si>
    <t>Opening balance as on 01.04.2019</t>
  </si>
  <si>
    <t xml:space="preserve">Unspent Balance as on 31.12.2019  [Col. 4+ Col.5+Col.6 -Col.8]  </t>
  </si>
  <si>
    <t>Allocation for  2019-20</t>
  </si>
  <si>
    <t>Unspent balance as on 31.12.2019               [Col: (4+5)-7]</t>
  </si>
  <si>
    <t>*Total sanctioned during 2006-07  to 2019-20</t>
  </si>
  <si>
    <t>*Total sanction during 2006-07 to 2019-20</t>
  </si>
  <si>
    <t>*Total Sanction during 2012-13 to 2019-20</t>
  </si>
  <si>
    <t>Table: AT-17 : Coverage under Rashtriya Bal Swasthya Karykram (School Health Programme) - 2019-20</t>
  </si>
  <si>
    <t>Table AT - 23 Annual and Monthly data entry status in MDM-MIS during 2019-20</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</si>
  <si>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</si>
  <si>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</si>
  <si>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</si>
  <si>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</si>
  <si>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</si>
  <si>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r>
      <t xml:space="preserve">Total 
Expenditure during the Month </t>
    </r>
    <r>
      <rPr>
        <b/>
        <sz val="10"/>
        <rFont val="Arial"/>
        <family val="2"/>
      </rPr>
      <t>(in ₹)  **</t>
    </r>
  </si>
  <si>
    <r>
      <t xml:space="preserve">Fund 
Transfer during the Month             </t>
    </r>
    <r>
      <rPr>
        <b/>
        <sz val="10"/>
        <rFont val="Arial"/>
        <family val="2"/>
      </rPr>
      <t>(in ₹)</t>
    </r>
  </si>
  <si>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</si>
  <si>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</si>
  <si>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</si>
  <si>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</si>
  <si>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</si>
  <si>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</si>
  <si>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</si>
  <si>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</si>
  <si>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</si>
  <si>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</si>
  <si>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 xml:space="preserve">Table AT-2 B: Month wise Transfer of Funds vs Expenditure under DBT during 2019-20 </t>
  </si>
  <si>
    <t xml:space="preserve">Table: AT- 2B </t>
  </si>
  <si>
    <t>Amount in Rs</t>
  </si>
  <si>
    <t xml:space="preserve">TOTAL CENTRAL SHARE - </t>
  </si>
  <si>
    <t>DBT COMPONENT CENTRAL SHARE *</t>
  </si>
  <si>
    <t>*  DBT COMPONENT FUNDS  = TOTAL CENTRAL SHARE - FUNDS FOR INFRASTRUCTRE (i.e. KITCHEN SHED - KITCHEN DEVICES - KITCHEN GARDEN  ETC.)</t>
  </si>
  <si>
    <t>** TOTAL EXPENDITURE &lt;= DBT COPONENT FUNDS</t>
  </si>
  <si>
    <t>Notes:</t>
  </si>
  <si>
    <t>1. State/UT breakup needs to be provided only for fund transfer/ expenditure.</t>
  </si>
  <si>
    <r>
      <rPr>
        <b/>
        <sz val="11"/>
        <color rgb="FFFF0000"/>
        <rFont val="Calibri"/>
        <family val="2"/>
        <scheme val="minor"/>
      </rPr>
      <t>2.</t>
    </r>
    <r>
      <rPr>
        <sz val="10"/>
        <color rgb="FFFF0000"/>
        <rFont val="Arial"/>
        <family val="2"/>
      </rPr>
      <t xml:space="preserve"> Cash Component: Summation of Electronic and non-electronic Fund Transfer should be equal to Total Fund Transfer for all States/UTs </t>
    </r>
  </si>
  <si>
    <t xml:space="preserve">3. In-kind Component: Aadhaar Authenticated Expenditure should be less than equal to Total Expenditure for all States/UTs </t>
  </si>
  <si>
    <r>
      <rPr>
        <b/>
        <sz val="11"/>
        <color rgb="FFFF0000"/>
        <rFont val="Calibri"/>
        <family val="2"/>
        <scheme val="minor"/>
      </rPr>
      <t>4.</t>
    </r>
    <r>
      <rPr>
        <sz val="10"/>
        <color rgb="FFFF0000"/>
        <rFont val="Arial"/>
        <family val="2"/>
      </rPr>
      <t xml:space="preserve"> Value to be reported in absolute unit (not in Lakh, Crore, etc)</t>
    </r>
  </si>
  <si>
    <r>
      <rPr>
        <b/>
        <sz val="11"/>
        <color rgb="FFFF0000"/>
        <rFont val="Calibri"/>
        <family val="2"/>
        <scheme val="minor"/>
      </rPr>
      <t>5.</t>
    </r>
    <r>
      <rPr>
        <sz val="10"/>
        <color rgb="FFFF0000"/>
        <rFont val="Arial"/>
        <family val="2"/>
      </rPr>
      <t xml:space="preserve"> Data to be reported for only for State/UTs where the Scheme is implemented;please leave the column blank for not applicable State/UTs</t>
    </r>
  </si>
  <si>
    <t>During 01.04.19 to 31.12.2019</t>
  </si>
  <si>
    <t>Kitchen-cum-store sanctioned during 2006-07 to 2019-20</t>
  </si>
  <si>
    <t>Engaged in 2019-20</t>
  </si>
  <si>
    <t>AT - 2 B</t>
  </si>
  <si>
    <t xml:space="preserve">Month wise Transfer of Funds vs Expenditure under DBT during 2019-20 </t>
  </si>
  <si>
    <t>e</t>
  </si>
  <si>
    <t>As per req.</t>
  </si>
  <si>
    <t>Boiled Egg</t>
  </si>
  <si>
    <t>Rippened Banana</t>
  </si>
  <si>
    <t>150 grm.</t>
  </si>
  <si>
    <t>Thrice in a week</t>
  </si>
  <si>
    <t>Twice  in a week</t>
  </si>
  <si>
    <t>South Andaman</t>
  </si>
  <si>
    <t>N &amp; M Andaman</t>
  </si>
  <si>
    <t>Nicobar</t>
  </si>
  <si>
    <t xml:space="preserve">No. of working days (During 01.04.2019 to 31.12.2019)                  </t>
  </si>
  <si>
    <t>Nil</t>
  </si>
  <si>
    <t>e-transfer</t>
  </si>
  <si>
    <t>1. Nodal Officer (MDM)</t>
  </si>
  <si>
    <t>No dedicated employees have been appointed particularly for MDMS. The services of staff mentioned at Col. 3 are being utilised on diverted capacity. Services of MIS Data Entry Operators appointed under SSA are being utilised for data entry work in MDM Webportal and managing Automated Monitoring System (AMS).</t>
  </si>
  <si>
    <t>2. Section In-charge</t>
  </si>
  <si>
    <t>3. Dealing Assistant</t>
  </si>
  <si>
    <t>1. MIS Data Entry Operator</t>
  </si>
  <si>
    <t xml:space="preserve">KVK, Port Balir </t>
  </si>
  <si>
    <t xml:space="preserve">KVK, Govindpur, N&amp;M Andaman </t>
  </si>
  <si>
    <t xml:space="preserve">KVK, Auckchung, Nicobar </t>
  </si>
  <si>
    <t xml:space="preserve">Pl. see note </t>
  </si>
  <si>
    <t>do</t>
  </si>
  <si>
    <t>689.2
Pl. see note at AT-11</t>
  </si>
  <si>
    <t>Pl. see note at AT-11</t>
  </si>
  <si>
    <t>No accredited / recognised lab available in this UT for testing of MDM</t>
  </si>
  <si>
    <t>N&amp;M Andaman</t>
  </si>
  <si>
    <t xml:space="preserve">Nicobar </t>
  </si>
  <si>
    <t xml:space="preserve">Note: In this UT Administration the responsibilty of implementation of Mid Day Meal scheme lies with Department of Education, A &amp; N Islands. </t>
  </si>
  <si>
    <t>The Scheme is sucessfully implemented under the close supervision and monitoring of different Zonal Officers / DDOs under the Education Department.</t>
  </si>
  <si>
    <t>Note : Summer Vacation from 01/05/2019 to 29/06/2019</t>
  </si>
  <si>
    <t>YES (Department of Education)</t>
  </si>
  <si>
    <t>Deputy Education Offices</t>
  </si>
  <si>
    <t>YES (Zonal Officers of Education Department)</t>
  </si>
  <si>
    <t>YES -Nodal Officer (MDM)</t>
  </si>
  <si>
    <t>Deputy Education Officers</t>
  </si>
  <si>
    <t>YES (Deputy Education Officers / DDOs)</t>
  </si>
  <si>
    <t>YES (18003451143)</t>
  </si>
  <si>
    <t>No</t>
  </si>
  <si>
    <t>YES (03192-234939, 244143)</t>
  </si>
  <si>
    <t>Yes</t>
  </si>
  <si>
    <t>nomdmani@gmail.com</t>
  </si>
  <si>
    <t>local dalies</t>
  </si>
  <si>
    <t>YES</t>
  </si>
  <si>
    <t>16.09.2019</t>
  </si>
  <si>
    <t>10.10.2019</t>
  </si>
  <si>
    <t>30.05.2019</t>
  </si>
  <si>
    <t>27.05.2019</t>
  </si>
  <si>
    <t>Note: An amoun tof Rs. 2.46 lakhs was pending for payment as on 31.12.2019 due to non availibility of funds towards the component. However on receipt of Second/ Final grant the same has  been released to FCI.</t>
  </si>
  <si>
    <t>02.03.2020</t>
  </si>
  <si>
    <t>04.03.2020</t>
  </si>
  <si>
    <r>
      <rPr>
        <b/>
        <sz val="11"/>
        <rFont val="Times New Roman"/>
        <family val="1"/>
      </rPr>
      <t xml:space="preserve">Note </t>
    </r>
    <r>
      <rPr>
        <sz val="11"/>
        <rFont val="Times New Roman"/>
        <family val="1"/>
      </rPr>
      <t xml:space="preserve">                                                                                                                                                                                                                                                                                                                                                                                                                  LOA of First installment received on 16.09.2019 and accordingly approval of  Administrative Secretary was received on  09.10.2019 . The funds were allocated to all DDOs of Education Department on 10.10.2019 for utilization. Since the funds were received late by the DDO's , there is diplition in utilization of funds in due time. UT succeded to achieve 60% expenditure in December 2019 and the proposal was sent on 06.01.2020 to MHRD and MHRD released 02nd installment on  27.02.2020. In the meantime scheme was not intrrupted and the expenditure was borne by the suppliers. On receipt of the funds, the same are allocated to all DDOs to utilize the same by 31st March 2020 positively.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</si>
</sst>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0" x14ac:knownFonts="1">
    <font>
      <sz val="10"/>
      <name val="Arial"/>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1"/>
      <color theme="1"/>
      <name val="Arial"/>
      <family val="2"/>
    </font>
    <font>
      <b/>
      <sz val="11"/>
      <color rgb="FFFF0000"/>
      <name val="Calibri"/>
      <family val="2"/>
      <scheme val="minor"/>
    </font>
    <font>
      <b/>
      <sz val="10"/>
      <color theme="1"/>
      <name val="Arial"/>
      <family val="2"/>
    </font>
    <font>
      <u/>
      <sz val="10"/>
      <color theme="10"/>
      <name val="Arial"/>
      <family val="2"/>
    </font>
    <font>
      <sz val="9"/>
      <color rgb="FF3B3B3B"/>
      <name val="Verdana"/>
      <family val="2"/>
    </font>
    <font>
      <b/>
      <i/>
      <sz val="8"/>
      <name val="Trebuchet MS"/>
      <family val="2"/>
    </font>
    <font>
      <sz val="10"/>
      <color indexed="8"/>
      <name val="Arial"/>
      <family val="2"/>
    </font>
    <font>
      <sz val="1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8">
    <xf numFmtId="0" fontId="0" fillId="0" borderId="0"/>
    <xf numFmtId="0" fontId="47" fillId="0" borderId="0"/>
    <xf numFmtId="0" fontId="47" fillId="0" borderId="0"/>
    <xf numFmtId="0" fontId="7" fillId="0" borderId="0"/>
    <xf numFmtId="0" fontId="7" fillId="0" borderId="0"/>
    <xf numFmtId="0" fontId="7" fillId="0" borderId="0"/>
    <xf numFmtId="0" fontId="64" fillId="0" borderId="0" applyNumberFormat="0" applyFill="0" applyBorder="0" applyAlignment="0" applyProtection="0"/>
    <xf numFmtId="0" fontId="1" fillId="0" borderId="0"/>
  </cellStyleXfs>
  <cellXfs count="875">
    <xf numFmtId="0" fontId="0" fillId="0" borderId="0" xfId="0"/>
    <xf numFmtId="0" fontId="2" fillId="0" borderId="0" xfId="0" applyFont="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xf numFmtId="0" fontId="6" fillId="0" borderId="0" xfId="0" applyFont="1"/>
    <xf numFmtId="0" fontId="2" fillId="0" borderId="0" xfId="0" applyFont="1"/>
    <xf numFmtId="0" fontId="7" fillId="0" borderId="0" xfId="0" applyFont="1"/>
    <xf numFmtId="0" fontId="2" fillId="0" borderId="0" xfId="0" applyFont="1" applyBorder="1" applyAlignment="1">
      <alignment horizontal="right"/>
    </xf>
    <xf numFmtId="0" fontId="7" fillId="0" borderId="2" xfId="0" applyFont="1" applyBorder="1" applyAlignment="1">
      <alignment horizontal="center"/>
    </xf>
    <xf numFmtId="0" fontId="7" fillId="0" borderId="2" xfId="0" applyFont="1" applyBorder="1"/>
    <xf numFmtId="0" fontId="7" fillId="0" borderId="2" xfId="0" quotePrefix="1" applyFont="1" applyBorder="1" applyAlignment="1">
      <alignment horizontal="center"/>
    </xf>
    <xf numFmtId="0" fontId="7" fillId="0" borderId="0" xfId="0" applyFont="1" applyFill="1" applyBorder="1" applyAlignment="1">
      <alignment horizontal="left"/>
    </xf>
    <xf numFmtId="0" fontId="7"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7" fillId="0" borderId="0" xfId="0" applyFont="1" applyBorder="1" applyAlignment="1">
      <alignment horizontal="left"/>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7" fillId="0" borderId="5" xfId="0" applyFont="1" applyBorder="1"/>
    <xf numFmtId="0" fontId="7" fillId="0" borderId="6" xfId="0" applyFont="1" applyBorder="1"/>
    <xf numFmtId="0" fontId="2" fillId="0" borderId="2" xfId="0" applyFont="1" applyBorder="1"/>
    <xf numFmtId="0" fontId="2" fillId="0" borderId="0" xfId="0" applyFont="1" applyBorder="1"/>
    <xf numFmtId="0" fontId="2" fillId="0" borderId="0" xfId="0" applyFont="1" applyAlignment="1">
      <alignment horizontal="left"/>
    </xf>
    <xf numFmtId="0" fontId="2" fillId="0" borderId="0" xfId="0" applyFont="1" applyAlignment="1">
      <alignment horizontal="right"/>
    </xf>
    <xf numFmtId="0" fontId="2" fillId="0" borderId="1" xfId="0" applyFont="1" applyFill="1" applyBorder="1" applyAlignment="1">
      <alignment horizontal="center" vertical="top" wrapText="1"/>
    </xf>
    <xf numFmtId="0" fontId="7" fillId="0" borderId="0" xfId="0" applyFont="1" applyBorder="1" applyAlignment="1">
      <alignment vertical="top"/>
    </xf>
    <xf numFmtId="0" fontId="2" fillId="0" borderId="0" xfId="0" applyFont="1" applyAlignment="1"/>
    <xf numFmtId="0" fontId="7" fillId="0" borderId="0" xfId="0" applyFont="1" applyAlignment="1">
      <alignment vertical="top" wrapText="1"/>
    </xf>
    <xf numFmtId="0" fontId="7" fillId="0" borderId="2" xfId="0" applyFont="1" applyBorder="1" applyAlignment="1">
      <alignment vertical="top" wrapText="1"/>
    </xf>
    <xf numFmtId="0" fontId="2" fillId="0" borderId="2"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7" fillId="0" borderId="0" xfId="0" applyFont="1" applyBorder="1" applyAlignment="1">
      <alignment horizontal="left" wrapText="1"/>
    </xf>
    <xf numFmtId="0" fontId="3" fillId="0" borderId="0" xfId="0" applyFont="1" applyAlignment="1"/>
    <xf numFmtId="0" fontId="11" fillId="0" borderId="0" xfId="0" applyFont="1" applyAlignment="1"/>
    <xf numFmtId="0" fontId="12" fillId="0" borderId="0" xfId="0" applyFont="1" applyAlignment="1"/>
    <xf numFmtId="0" fontId="5" fillId="0" borderId="0" xfId="0" applyFont="1" applyAlignment="1">
      <alignment horizontal="center" wrapText="1"/>
    </xf>
    <xf numFmtId="0" fontId="5" fillId="0" borderId="0" xfId="0" applyFont="1" applyAlignment="1">
      <alignment horizontal="center"/>
    </xf>
    <xf numFmtId="0" fontId="14" fillId="0" borderId="0" xfId="0" applyFont="1" applyAlignment="1">
      <alignment horizontal="right"/>
    </xf>
    <xf numFmtId="0" fontId="13" fillId="0" borderId="0" xfId="0" applyFont="1"/>
    <xf numFmtId="0" fontId="15" fillId="0" borderId="2" xfId="0" applyFont="1" applyBorder="1" applyAlignment="1">
      <alignment horizontal="center"/>
    </xf>
    <xf numFmtId="0" fontId="15" fillId="0" borderId="2" xfId="0" applyFont="1" applyBorder="1" applyAlignment="1">
      <alignment horizontal="center" vertical="top" wrapText="1"/>
    </xf>
    <xf numFmtId="0" fontId="13" fillId="0" borderId="2" xfId="0" applyFont="1" applyBorder="1" applyAlignment="1">
      <alignment horizontal="center"/>
    </xf>
    <xf numFmtId="0" fontId="15" fillId="0" borderId="0" xfId="0" applyFont="1"/>
    <xf numFmtId="0" fontId="13" fillId="0" borderId="0" xfId="0" applyFont="1" applyBorder="1"/>
    <xf numFmtId="0" fontId="13" fillId="0" borderId="0" xfId="0" applyFont="1" applyAlignment="1">
      <alignment horizontal="center" vertical="top" wrapText="1"/>
    </xf>
    <xf numFmtId="0" fontId="13" fillId="0" borderId="0" xfId="0" applyFont="1" applyAlignment="1">
      <alignment vertical="top" wrapText="1"/>
    </xf>
    <xf numFmtId="0" fontId="13" fillId="0" borderId="2" xfId="0" applyFont="1" applyBorder="1" applyAlignment="1">
      <alignment horizontal="center" vertical="top" wrapText="1"/>
    </xf>
    <xf numFmtId="0" fontId="13" fillId="0" borderId="2" xfId="0" applyFont="1" applyBorder="1" applyAlignment="1">
      <alignment vertical="top" wrapText="1"/>
    </xf>
    <xf numFmtId="0" fontId="15" fillId="0" borderId="2" xfId="0" applyFont="1" applyFill="1" applyBorder="1" applyAlignment="1">
      <alignment vertical="top" wrapText="1"/>
    </xf>
    <xf numFmtId="0" fontId="13" fillId="0" borderId="0" xfId="0" applyFont="1" applyBorder="1" applyAlignment="1">
      <alignment vertical="top" wrapText="1"/>
    </xf>
    <xf numFmtId="0" fontId="15" fillId="0" borderId="0" xfId="0" applyFont="1" applyFill="1" applyBorder="1" applyAlignment="1">
      <alignment vertical="top" wrapText="1"/>
    </xf>
    <xf numFmtId="0" fontId="13" fillId="0" borderId="0" xfId="0" applyFont="1" applyBorder="1" applyAlignment="1">
      <alignment horizontal="center" vertical="top" wrapText="1"/>
    </xf>
    <xf numFmtId="0" fontId="16" fillId="0" borderId="0" xfId="0" applyFont="1" applyAlignment="1">
      <alignment horizontal="center" vertical="top" wrapText="1"/>
    </xf>
    <xf numFmtId="0" fontId="10" fillId="0" borderId="2" xfId="0" applyFont="1" applyBorder="1" applyAlignment="1">
      <alignment horizontal="center" vertical="top" wrapText="1"/>
    </xf>
    <xf numFmtId="0" fontId="10" fillId="0" borderId="0" xfId="0" applyFont="1"/>
    <xf numFmtId="0" fontId="17" fillId="0" borderId="2" xfId="0" applyFont="1" applyBorder="1" applyAlignment="1">
      <alignment horizontal="center" vertical="top" wrapText="1"/>
    </xf>
    <xf numFmtId="0" fontId="17" fillId="0" borderId="2" xfId="0" applyFont="1" applyBorder="1" applyAlignment="1">
      <alignment horizontal="center" vertical="top"/>
    </xf>
    <xf numFmtId="0" fontId="2" fillId="0" borderId="2" xfId="0" applyFont="1" applyBorder="1" applyAlignment="1">
      <alignment horizontal="center" vertical="top"/>
    </xf>
    <xf numFmtId="0" fontId="17" fillId="0" borderId="0" xfId="0" applyFont="1"/>
    <xf numFmtId="0" fontId="17" fillId="0" borderId="2" xfId="0" quotePrefix="1" applyFont="1" applyBorder="1" applyAlignment="1">
      <alignment horizontal="center" vertical="top" wrapText="1"/>
    </xf>
    <xf numFmtId="0" fontId="15" fillId="0" borderId="2" xfId="0" applyFont="1" applyBorder="1" applyAlignment="1">
      <alignment horizontal="center" wrapText="1"/>
    </xf>
    <xf numFmtId="0" fontId="7" fillId="0" borderId="0" xfId="0" quotePrefix="1" applyFont="1" applyBorder="1" applyAlignment="1">
      <alignment horizontal="center"/>
    </xf>
    <xf numFmtId="0" fontId="19" fillId="0" borderId="0" xfId="1" applyFont="1"/>
    <xf numFmtId="0" fontId="20" fillId="0" borderId="2" xfId="1" applyFont="1" applyBorder="1" applyAlignment="1">
      <alignment horizontal="center" vertical="top" wrapText="1"/>
    </xf>
    <xf numFmtId="0" fontId="47" fillId="0" borderId="0" xfId="1"/>
    <xf numFmtId="0" fontId="47" fillId="0" borderId="0" xfId="1" applyAlignment="1">
      <alignment horizontal="left"/>
    </xf>
    <xf numFmtId="0" fontId="21" fillId="0" borderId="0" xfId="1" applyFont="1" applyAlignment="1">
      <alignment horizontal="left"/>
    </xf>
    <xf numFmtId="0" fontId="47" fillId="0" borderId="7" xfId="1" applyBorder="1" applyAlignment="1">
      <alignment horizontal="center"/>
    </xf>
    <xf numFmtId="0" fontId="18" fillId="0" borderId="0" xfId="1" applyFont="1"/>
    <xf numFmtId="0" fontId="18" fillId="0" borderId="0" xfId="1" applyFont="1" applyAlignment="1">
      <alignment horizontal="center"/>
    </xf>
    <xf numFmtId="0" fontId="47" fillId="0" borderId="2" xfId="1" applyBorder="1"/>
    <xf numFmtId="0" fontId="47" fillId="0" borderId="0" xfId="1" applyBorder="1"/>
    <xf numFmtId="0" fontId="2" fillId="0" borderId="0" xfId="0" applyFont="1" applyAlignment="1">
      <alignment horizontal="left" vertical="top" wrapText="1"/>
    </xf>
    <xf numFmtId="0" fontId="2" fillId="0" borderId="0" xfId="0" applyFont="1" applyAlignment="1">
      <alignment vertical="top" wrapText="1"/>
    </xf>
    <xf numFmtId="0" fontId="22" fillId="0" borderId="3" xfId="1" applyFont="1" applyBorder="1" applyAlignment="1">
      <alignment horizontal="center" vertical="top" wrapText="1"/>
    </xf>
    <xf numFmtId="0" fontId="22" fillId="0" borderId="2" xfId="1" applyFont="1" applyBorder="1" applyAlignment="1">
      <alignment horizontal="center" vertical="top" wrapText="1"/>
    </xf>
    <xf numFmtId="0" fontId="18" fillId="0" borderId="0" xfId="1" applyFont="1" applyBorder="1" applyAlignment="1">
      <alignment horizontal="left"/>
    </xf>
    <xf numFmtId="0" fontId="7" fillId="0" borderId="0" xfId="3"/>
    <xf numFmtId="0" fontId="12" fillId="0" borderId="0" xfId="3" applyFont="1" applyAlignment="1">
      <alignment horizontal="center"/>
    </xf>
    <xf numFmtId="0" fontId="5" fillId="0" borderId="0" xfId="3" applyFont="1" applyAlignment="1">
      <alignment horizontal="center"/>
    </xf>
    <xf numFmtId="0" fontId="4" fillId="0" borderId="0" xfId="3" applyFont="1"/>
    <xf numFmtId="0" fontId="2" fillId="0" borderId="2" xfId="3" applyFont="1" applyBorder="1" applyAlignment="1">
      <alignment horizontal="center"/>
    </xf>
    <xf numFmtId="0" fontId="2" fillId="0" borderId="2" xfId="3" applyFont="1" applyBorder="1" applyAlignment="1">
      <alignment horizontal="center" vertical="top" wrapText="1"/>
    </xf>
    <xf numFmtId="0" fontId="2" fillId="0" borderId="4" xfId="3" applyFont="1" applyBorder="1" applyAlignment="1">
      <alignment horizontal="center" vertical="top" wrapText="1"/>
    </xf>
    <xf numFmtId="0" fontId="7" fillId="0" borderId="2" xfId="3" applyBorder="1" applyAlignment="1">
      <alignment horizontal="center"/>
    </xf>
    <xf numFmtId="0" fontId="7" fillId="0" borderId="2" xfId="3" applyBorder="1"/>
    <xf numFmtId="0" fontId="7" fillId="0" borderId="4" xfId="3" applyBorder="1"/>
    <xf numFmtId="0" fontId="7" fillId="0" borderId="0" xfId="3" applyFill="1" applyBorder="1" applyAlignment="1">
      <alignment horizontal="left"/>
    </xf>
    <xf numFmtId="0" fontId="2" fillId="0" borderId="0" xfId="3" applyFont="1" applyBorder="1" applyAlignment="1">
      <alignment horizontal="center"/>
    </xf>
    <xf numFmtId="0" fontId="7" fillId="0" borderId="0" xfId="3" applyBorder="1"/>
    <xf numFmtId="0" fontId="6" fillId="0" borderId="0" xfId="3" applyFont="1"/>
    <xf numFmtId="0" fontId="2" fillId="0" borderId="0" xfId="3" applyFont="1"/>
    <xf numFmtId="0" fontId="3" fillId="0" borderId="0" xfId="3" applyFont="1" applyAlignment="1"/>
    <xf numFmtId="0" fontId="17" fillId="0" borderId="7" xfId="0" applyFont="1" applyBorder="1" applyAlignment="1"/>
    <xf numFmtId="0" fontId="2" fillId="0" borderId="6" xfId="0" applyFont="1" applyBorder="1" applyAlignment="1">
      <alignment horizontal="center" vertical="top" wrapText="1"/>
    </xf>
    <xf numFmtId="0" fontId="0" fillId="0" borderId="0" xfId="0" applyAlignment="1">
      <alignment horizontal="left"/>
    </xf>
    <xf numFmtId="0" fontId="3" fillId="0" borderId="0" xfId="0" applyFont="1" applyAlignment="1">
      <alignment horizontal="center"/>
    </xf>
    <xf numFmtId="0" fontId="7" fillId="0" borderId="8" xfId="0" applyFont="1" applyBorder="1"/>
    <xf numFmtId="0" fontId="2" fillId="0" borderId="9" xfId="0" applyFont="1" applyFill="1" applyBorder="1" applyAlignment="1">
      <alignment horizontal="center" vertical="top" wrapText="1"/>
    </xf>
    <xf numFmtId="0" fontId="7" fillId="0" borderId="2" xfId="0" applyFont="1" applyBorder="1" applyAlignment="1">
      <alignment horizontal="center" vertical="center" wrapText="1"/>
    </xf>
    <xf numFmtId="0" fontId="6" fillId="0" borderId="0" xfId="0" applyFont="1" applyAlignment="1"/>
    <xf numFmtId="0" fontId="19" fillId="0" borderId="2" xfId="1" applyFont="1" applyBorder="1"/>
    <xf numFmtId="0" fontId="19" fillId="0" borderId="0" xfId="1" applyFont="1" applyBorder="1"/>
    <xf numFmtId="0" fontId="2" fillId="0" borderId="10" xfId="0" applyFont="1" applyFill="1" applyBorder="1" applyAlignment="1">
      <alignment horizontal="center" vertical="top" wrapText="1"/>
    </xf>
    <xf numFmtId="0" fontId="17" fillId="0" borderId="0" xfId="0" applyFont="1" applyBorder="1" applyAlignment="1"/>
    <xf numFmtId="0" fontId="5" fillId="0" borderId="0" xfId="0" applyFont="1" applyAlignment="1"/>
    <xf numFmtId="0" fontId="10" fillId="0" borderId="0" xfId="0" applyFont="1" applyBorder="1"/>
    <xf numFmtId="0" fontId="24" fillId="0" borderId="0" xfId="1" applyFont="1"/>
    <xf numFmtId="0" fontId="13" fillId="0" borderId="0" xfId="0" applyFont="1" applyBorder="1" applyAlignment="1"/>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3" applyFont="1" applyBorder="1"/>
    <xf numFmtId="0" fontId="18" fillId="0" borderId="0" xfId="1" applyFont="1" applyBorder="1" applyAlignment="1">
      <alignment horizontal="center"/>
    </xf>
    <xf numFmtId="0" fontId="6" fillId="0" borderId="0" xfId="0" applyFont="1" applyBorder="1"/>
    <xf numFmtId="0" fontId="20" fillId="0" borderId="3" xfId="1" applyFont="1" applyBorder="1" applyAlignment="1">
      <alignment horizontal="center" vertical="top" wrapText="1"/>
    </xf>
    <xf numFmtId="0" fontId="6" fillId="0" borderId="2" xfId="0" applyFont="1" applyBorder="1"/>
    <xf numFmtId="0" fontId="2" fillId="0" borderId="0" xfId="0" applyFont="1" applyAlignment="1">
      <alignment horizontal="right" vertical="top" wrapText="1"/>
    </xf>
    <xf numFmtId="0" fontId="2" fillId="0" borderId="0" xfId="0" applyFont="1" applyAlignment="1">
      <alignment horizontal="center" vertical="top" wrapText="1"/>
    </xf>
    <xf numFmtId="0" fontId="11" fillId="0" borderId="0" xfId="0" applyFont="1" applyAlignment="1">
      <alignment horizontal="center"/>
    </xf>
    <xf numFmtId="0" fontId="7" fillId="0" borderId="0" xfId="0" applyFont="1" applyAlignment="1">
      <alignment horizontal="center"/>
    </xf>
    <xf numFmtId="0" fontId="6" fillId="0" borderId="0" xfId="3" applyFont="1" applyAlignment="1">
      <alignment horizontal="center"/>
    </xf>
    <xf numFmtId="0" fontId="18" fillId="0" borderId="2" xfId="1" applyFont="1" applyBorder="1" applyAlignment="1">
      <alignment horizontal="center"/>
    </xf>
    <xf numFmtId="0" fontId="18" fillId="0" borderId="0" xfId="1" applyFont="1" applyAlignment="1">
      <alignment horizontal="center" vertical="top" wrapText="1"/>
    </xf>
    <xf numFmtId="0" fontId="18" fillId="0" borderId="2" xfId="1" applyFont="1" applyBorder="1" applyAlignment="1">
      <alignment horizontal="center" vertical="top" wrapText="1"/>
    </xf>
    <xf numFmtId="0" fontId="11" fillId="0" borderId="0" xfId="3" applyFont="1" applyAlignment="1"/>
    <xf numFmtId="0" fontId="17" fillId="0" borderId="0" xfId="0" applyFont="1" applyBorder="1" applyAlignment="1">
      <alignment horizontal="center"/>
    </xf>
    <xf numFmtId="0" fontId="6" fillId="0" borderId="7" xfId="0" applyFont="1" applyBorder="1" applyAlignment="1"/>
    <xf numFmtId="0" fontId="2" fillId="0" borderId="10" xfId="3" applyFont="1" applyFill="1" applyBorder="1" applyAlignment="1">
      <alignment horizontal="center" vertical="top" wrapText="1"/>
    </xf>
    <xf numFmtId="0" fontId="6" fillId="0" borderId="0" xfId="3" applyFont="1" applyAlignment="1">
      <alignment vertical="top" wrapText="1"/>
    </xf>
    <xf numFmtId="0" fontId="14" fillId="0" borderId="0" xfId="0" applyFont="1" applyAlignment="1">
      <alignment horizontal="left"/>
    </xf>
    <xf numFmtId="0" fontId="2" fillId="0" borderId="8" xfId="0" applyFont="1" applyBorder="1" applyAlignment="1">
      <alignment horizontal="center" vertical="top" wrapText="1"/>
    </xf>
    <xf numFmtId="0" fontId="7" fillId="0" borderId="0" xfId="1" applyFont="1"/>
    <xf numFmtId="0" fontId="5" fillId="0" borderId="0" xfId="1" applyFont="1" applyAlignment="1">
      <alignment horizontal="center"/>
    </xf>
    <xf numFmtId="0" fontId="2" fillId="0" borderId="2" xfId="1" applyFont="1" applyBorder="1" applyAlignment="1">
      <alignment horizontal="center" vertical="top" wrapText="1"/>
    </xf>
    <xf numFmtId="0" fontId="7" fillId="0" borderId="2" xfId="1" applyFont="1" applyBorder="1"/>
    <xf numFmtId="0" fontId="2" fillId="0" borderId="2" xfId="1" applyFont="1" applyBorder="1"/>
    <xf numFmtId="0" fontId="7" fillId="0" borderId="2" xfId="1" applyFont="1" applyBorder="1" applyAlignment="1">
      <alignment horizontal="center"/>
    </xf>
    <xf numFmtId="0" fontId="17" fillId="0" borderId="2" xfId="1" applyFont="1" applyBorder="1" applyAlignment="1">
      <alignment horizontal="center"/>
    </xf>
    <xf numFmtId="0" fontId="17" fillId="0" borderId="2" xfId="0" applyFont="1" applyBorder="1" applyAlignment="1">
      <alignment horizontal="center"/>
    </xf>
    <xf numFmtId="0" fontId="25" fillId="0" borderId="2" xfId="0" applyFont="1" applyBorder="1" applyAlignment="1">
      <alignment horizontal="center" vertical="top" wrapText="1"/>
    </xf>
    <xf numFmtId="0" fontId="26" fillId="0" borderId="0" xfId="0" applyFont="1" applyAlignment="1">
      <alignment vertical="top" wrapText="1"/>
    </xf>
    <xf numFmtId="0" fontId="7" fillId="0" borderId="2" xfId="0" applyFont="1" applyBorder="1" applyAlignment="1">
      <alignment wrapText="1"/>
    </xf>
    <xf numFmtId="0" fontId="27" fillId="0" borderId="3" xfId="1" applyFont="1" applyBorder="1" applyAlignment="1">
      <alignment horizontal="center" vertical="top" wrapText="1"/>
    </xf>
    <xf numFmtId="0" fontId="24" fillId="0" borderId="0" xfId="1" applyFont="1" applyAlignment="1">
      <alignment horizontal="center"/>
    </xf>
    <xf numFmtId="0" fontId="28" fillId="0" borderId="10" xfId="1" applyFont="1" applyBorder="1" applyAlignment="1">
      <alignment horizontal="center" wrapText="1"/>
    </xf>
    <xf numFmtId="0" fontId="28" fillId="0" borderId="1" xfId="1" applyFont="1" applyBorder="1" applyAlignment="1">
      <alignment horizontal="center"/>
    </xf>
    <xf numFmtId="0" fontId="2" fillId="0" borderId="11" xfId="3" applyFont="1" applyFill="1" applyBorder="1" applyAlignment="1">
      <alignment horizontal="center" vertical="top" wrapText="1"/>
    </xf>
    <xf numFmtId="0" fontId="7" fillId="0" borderId="5" xfId="3" applyBorder="1"/>
    <xf numFmtId="0" fontId="7" fillId="0" borderId="2" xfId="0" applyFont="1" applyBorder="1" applyAlignment="1">
      <alignment horizontal="center" vertical="center"/>
    </xf>
    <xf numFmtId="0" fontId="2" fillId="0" borderId="0" xfId="0" applyFont="1" applyBorder="1" applyAlignment="1"/>
    <xf numFmtId="0" fontId="15" fillId="0" borderId="0" xfId="0" applyFont="1" applyAlignment="1">
      <alignment horizontal="right" vertical="top" wrapText="1"/>
    </xf>
    <xf numFmtId="0" fontId="0" fillId="0" borderId="0" xfId="0" applyAlignment="1">
      <alignment horizontal="center"/>
    </xf>
    <xf numFmtId="0" fontId="6" fillId="0" borderId="0" xfId="0" applyFont="1" applyBorder="1" applyAlignment="1"/>
    <xf numFmtId="0" fontId="22" fillId="0" borderId="5" xfId="1" applyFont="1" applyBorder="1" applyAlignment="1">
      <alignment horizontal="center" vertical="top" wrapText="1"/>
    </xf>
    <xf numFmtId="0" fontId="15" fillId="0" borderId="0" xfId="0" applyFont="1" applyAlignment="1">
      <alignment horizontal="center"/>
    </xf>
    <xf numFmtId="0" fontId="30" fillId="0" borderId="0" xfId="1" applyFont="1" applyAlignment="1">
      <alignment horizontal="center"/>
    </xf>
    <xf numFmtId="0" fontId="7" fillId="0" borderId="0" xfId="3" applyFont="1"/>
    <xf numFmtId="0" fontId="2" fillId="0" borderId="2" xfId="1"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vertical="top"/>
    </xf>
    <xf numFmtId="0" fontId="17" fillId="0" borderId="2" xfId="3" applyFont="1" applyBorder="1" applyAlignment="1">
      <alignment horizontal="center" wrapText="1"/>
    </xf>
    <xf numFmtId="0" fontId="17" fillId="0" borderId="0" xfId="0" applyFont="1" applyAlignment="1">
      <alignment horizontal="center" vertical="top" wrapText="1"/>
    </xf>
    <xf numFmtId="0" fontId="2" fillId="0" borderId="2" xfId="3" applyFont="1" applyBorder="1" applyAlignment="1">
      <alignment horizontal="left" vertical="center" wrapText="1"/>
    </xf>
    <xf numFmtId="0" fontId="2" fillId="0" borderId="2" xfId="3" applyFont="1" applyBorder="1" applyAlignment="1">
      <alignment horizontal="left" vertical="center"/>
    </xf>
    <xf numFmtId="0" fontId="8" fillId="0" borderId="2" xfId="3" applyFont="1" applyBorder="1" applyAlignment="1">
      <alignment horizontal="left" vertical="center" wrapText="1"/>
    </xf>
    <xf numFmtId="0" fontId="7" fillId="0" borderId="0" xfId="4"/>
    <xf numFmtId="0" fontId="6" fillId="0" borderId="0" xfId="4" applyFont="1" applyAlignment="1"/>
    <xf numFmtId="0" fontId="12" fillId="0" borderId="0" xfId="4" applyFont="1" applyAlignment="1"/>
    <xf numFmtId="0" fontId="4" fillId="0" borderId="0" xfId="4" applyFont="1"/>
    <xf numFmtId="0" fontId="17" fillId="0" borderId="2" xfId="4" applyFont="1" applyBorder="1" applyAlignment="1">
      <alignment horizontal="center" vertical="top" wrapText="1"/>
    </xf>
    <xf numFmtId="0" fontId="17" fillId="0" borderId="0" xfId="4" applyFont="1"/>
    <xf numFmtId="0" fontId="17" fillId="0" borderId="2" xfId="4" applyFont="1" applyBorder="1"/>
    <xf numFmtId="0" fontId="17" fillId="0" borderId="0" xfId="4" applyFont="1" applyBorder="1"/>
    <xf numFmtId="0" fontId="17" fillId="0" borderId="5" xfId="4" applyFont="1" applyBorder="1" applyAlignment="1">
      <alignment horizontal="center" vertical="top" wrapText="1"/>
    </xf>
    <xf numFmtId="0" fontId="17" fillId="0" borderId="9" xfId="4" applyFont="1" applyBorder="1" applyAlignment="1">
      <alignment horizontal="center" vertical="top" wrapText="1"/>
    </xf>
    <xf numFmtId="0" fontId="17" fillId="0" borderId="6" xfId="4" applyFont="1" applyBorder="1" applyAlignment="1">
      <alignment horizontal="center" vertical="top" wrapText="1"/>
    </xf>
    <xf numFmtId="0" fontId="2" fillId="0" borderId="0" xfId="4" applyFont="1"/>
    <xf numFmtId="0" fontId="17" fillId="0" borderId="2" xfId="4" applyFont="1" applyBorder="1" applyAlignment="1">
      <alignment horizontal="center"/>
    </xf>
    <xf numFmtId="0" fontId="2" fillId="0" borderId="2" xfId="4" applyFont="1" applyBorder="1"/>
    <xf numFmtId="0" fontId="2" fillId="0" borderId="2" xfId="4" applyFont="1" applyBorder="1" applyAlignment="1">
      <alignment horizontal="center"/>
    </xf>
    <xf numFmtId="0" fontId="2" fillId="0" borderId="2" xfId="4" applyFont="1" applyBorder="1" applyAlignment="1">
      <alignment horizontal="left"/>
    </xf>
    <xf numFmtId="0" fontId="2" fillId="0" borderId="2" xfId="4" applyFont="1" applyBorder="1" applyAlignment="1">
      <alignment horizontal="left" wrapText="1"/>
    </xf>
    <xf numFmtId="0" fontId="7" fillId="0" borderId="0" xfId="4" applyFill="1" applyBorder="1" applyAlignment="1">
      <alignment horizontal="left"/>
    </xf>
    <xf numFmtId="0" fontId="7" fillId="0" borderId="0" xfId="4" applyAlignment="1">
      <alignment horizontal="left"/>
    </xf>
    <xf numFmtId="0" fontId="6" fillId="0" borderId="0" xfId="4" applyFont="1"/>
    <xf numFmtId="0" fontId="7" fillId="0" borderId="0" xfId="5"/>
    <xf numFmtId="0" fontId="3" fillId="0" borderId="0" xfId="5" applyFont="1" applyAlignment="1">
      <alignment horizontal="right"/>
    </xf>
    <xf numFmtId="0" fontId="4" fillId="0" borderId="0" xfId="5" applyFont="1" applyAlignment="1">
      <alignment horizontal="right"/>
    </xf>
    <xf numFmtId="0" fontId="15" fillId="0" borderId="2" xfId="5" applyFont="1" applyBorder="1" applyAlignment="1">
      <alignment horizontal="center" vertical="top" wrapText="1"/>
    </xf>
    <xf numFmtId="0" fontId="15" fillId="0" borderId="2" xfId="5" applyFont="1" applyBorder="1" applyAlignment="1">
      <alignment horizontal="center" vertical="center" wrapText="1"/>
    </xf>
    <xf numFmtId="0" fontId="2" fillId="0" borderId="2" xfId="5" applyFont="1" applyBorder="1" applyAlignment="1">
      <alignment horizontal="center" vertical="center"/>
    </xf>
    <xf numFmtId="0" fontId="13" fillId="0" borderId="2" xfId="5" applyFont="1" applyBorder="1" applyAlignment="1">
      <alignment horizontal="left" vertical="top" wrapText="1"/>
    </xf>
    <xf numFmtId="0" fontId="13" fillId="0" borderId="2" xfId="5" applyFont="1" applyBorder="1" applyAlignment="1">
      <alignment horizontal="center" vertical="top" wrapText="1"/>
    </xf>
    <xf numFmtId="0" fontId="13" fillId="0" borderId="0" xfId="5" applyFont="1" applyAlignment="1">
      <alignment horizontal="left"/>
    </xf>
    <xf numFmtId="0" fontId="49" fillId="0" borderId="0" xfId="0" applyFont="1" applyAlignment="1">
      <alignment horizontal="center"/>
    </xf>
    <xf numFmtId="0" fontId="33" fillId="0" borderId="0" xfId="0" applyFont="1" applyAlignment="1">
      <alignment horizontal="center"/>
    </xf>
    <xf numFmtId="0" fontId="34" fillId="0" borderId="0" xfId="0" applyFont="1"/>
    <xf numFmtId="0" fontId="35" fillId="0" borderId="0" xfId="0" applyFont="1" applyBorder="1" applyAlignment="1"/>
    <xf numFmtId="0" fontId="35" fillId="0" borderId="1" xfId="0" applyFont="1" applyBorder="1" applyAlignment="1">
      <alignment vertical="top" wrapText="1"/>
    </xf>
    <xf numFmtId="0" fontId="35" fillId="2" borderId="1" xfId="0" applyFont="1" applyFill="1" applyBorder="1" applyAlignment="1">
      <alignment vertical="center" wrapText="1"/>
    </xf>
    <xf numFmtId="0" fontId="36" fillId="0" borderId="2" xfId="0" quotePrefix="1" applyFont="1" applyBorder="1" applyAlignment="1">
      <alignment horizontal="center" vertical="top" wrapText="1"/>
    </xf>
    <xf numFmtId="0" fontId="50" fillId="0" borderId="0" xfId="0" applyFont="1"/>
    <xf numFmtId="0" fontId="2" fillId="0" borderId="0" xfId="1" applyFont="1"/>
    <xf numFmtId="0" fontId="2" fillId="0" borderId="0" xfId="1" applyFont="1" applyAlignment="1">
      <alignment horizontal="center" vertical="top" wrapText="1"/>
    </xf>
    <xf numFmtId="0" fontId="2" fillId="0" borderId="0" xfId="1" applyFont="1" applyAlignment="1">
      <alignment horizontal="center"/>
    </xf>
    <xf numFmtId="0" fontId="17" fillId="0" borderId="0" xfId="1" applyFont="1" applyAlignment="1">
      <alignment horizontal="left"/>
    </xf>
    <xf numFmtId="0" fontId="6" fillId="0" borderId="0" xfId="1" applyFont="1"/>
    <xf numFmtId="0" fontId="2" fillId="0" borderId="0" xfId="1" applyFont="1" applyAlignment="1"/>
    <xf numFmtId="0" fontId="2" fillId="0" borderId="7" xfId="1" applyFont="1" applyBorder="1" applyAlignment="1"/>
    <xf numFmtId="0" fontId="2" fillId="0" borderId="0" xfId="1" applyFont="1" applyBorder="1" applyAlignment="1"/>
    <xf numFmtId="0" fontId="2" fillId="0" borderId="0" xfId="1" applyFont="1" applyBorder="1"/>
    <xf numFmtId="0" fontId="2" fillId="0" borderId="0" xfId="1" applyFont="1" applyBorder="1" applyAlignment="1">
      <alignment horizontal="center" vertical="top" wrapText="1"/>
    </xf>
    <xf numFmtId="0" fontId="15" fillId="0" borderId="0" xfId="1" applyFont="1" applyBorder="1" applyAlignment="1">
      <alignment horizontal="left"/>
    </xf>
    <xf numFmtId="0" fontId="36" fillId="0" borderId="2" xfId="0" applyFont="1" applyBorder="1" applyAlignment="1">
      <alignment horizontal="center" vertical="top" wrapText="1"/>
    </xf>
    <xf numFmtId="0" fontId="2" fillId="0" borderId="2" xfId="1" applyFont="1" applyBorder="1" applyAlignment="1"/>
    <xf numFmtId="0" fontId="13" fillId="0" borderId="0" xfId="1" applyFont="1" applyBorder="1" applyAlignment="1"/>
    <xf numFmtId="0" fontId="2" fillId="0" borderId="2" xfId="1" applyFont="1" applyBorder="1" applyAlignment="1">
      <alignment vertical="top" wrapText="1"/>
    </xf>
    <xf numFmtId="0" fontId="2" fillId="0" borderId="0" xfId="1" applyFont="1" applyAlignment="1">
      <alignment vertical="top" wrapText="1"/>
    </xf>
    <xf numFmtId="0" fontId="17" fillId="0" borderId="0" xfId="1" applyFont="1"/>
    <xf numFmtId="0" fontId="15" fillId="0" borderId="0" xfId="1" applyFont="1" applyBorder="1" applyAlignment="1">
      <alignment wrapText="1"/>
    </xf>
    <xf numFmtId="0" fontId="2" fillId="0" borderId="0" xfId="1" applyFont="1" applyBorder="1" applyAlignment="1">
      <alignment horizontal="left" vertical="center"/>
    </xf>
    <xf numFmtId="0" fontId="2" fillId="0" borderId="2" xfId="1" applyFont="1" applyBorder="1" applyAlignment="1">
      <alignment horizontal="center" vertical="center"/>
    </xf>
    <xf numFmtId="0" fontId="2" fillId="0" borderId="2" xfId="1" applyFont="1" applyBorder="1" applyAlignment="1">
      <alignment horizontal="left" vertical="center"/>
    </xf>
    <xf numFmtId="0" fontId="2" fillId="0" borderId="0" xfId="1" applyFont="1" applyAlignment="1">
      <alignment horizontal="left" vertical="center"/>
    </xf>
    <xf numFmtId="0" fontId="32" fillId="0" borderId="0" xfId="0" applyFont="1" applyAlignment="1"/>
    <xf numFmtId="0" fontId="33" fillId="0" borderId="0" xfId="0" applyFont="1" applyAlignment="1"/>
    <xf numFmtId="0" fontId="36" fillId="0" borderId="0" xfId="0" applyFont="1" applyBorder="1" applyAlignment="1"/>
    <xf numFmtId="0" fontId="35" fillId="0" borderId="2" xfId="0" applyFont="1" applyBorder="1" applyAlignment="1">
      <alignment horizontal="center" vertical="top" wrapText="1"/>
    </xf>
    <xf numFmtId="0" fontId="48" fillId="0" borderId="2" xfId="0" applyFont="1" applyBorder="1" applyAlignment="1">
      <alignment horizontal="center" vertical="top" wrapText="1"/>
    </xf>
    <xf numFmtId="0" fontId="51" fillId="0" borderId="0" xfId="0" applyFont="1" applyBorder="1" applyAlignment="1">
      <alignment vertical="top"/>
    </xf>
    <xf numFmtId="0" fontId="52" fillId="0" borderId="2" xfId="0" applyFont="1" applyBorder="1" applyAlignment="1">
      <alignment vertical="top" wrapText="1"/>
    </xf>
    <xf numFmtId="0" fontId="49" fillId="0" borderId="2" xfId="0" applyFont="1" applyBorder="1" applyAlignment="1">
      <alignment horizontal="center"/>
    </xf>
    <xf numFmtId="0" fontId="53" fillId="0" borderId="2" xfId="0" applyFont="1" applyBorder="1" applyAlignment="1">
      <alignment horizontal="center" vertical="center" wrapText="1"/>
    </xf>
    <xf numFmtId="0" fontId="0" fillId="0" borderId="0" xfId="0" applyBorder="1" applyAlignment="1">
      <alignment horizontal="center"/>
    </xf>
    <xf numFmtId="0" fontId="55" fillId="0" borderId="0" xfId="0" applyFont="1" applyAlignment="1">
      <alignment horizontal="center"/>
    </xf>
    <xf numFmtId="0" fontId="56" fillId="0" borderId="0" xfId="0" applyFont="1" applyBorder="1" applyAlignment="1">
      <alignment horizontal="center" vertical="center"/>
    </xf>
    <xf numFmtId="0" fontId="57" fillId="0" borderId="2" xfId="0" applyFont="1" applyBorder="1" applyAlignment="1">
      <alignment vertical="top" wrapText="1"/>
    </xf>
    <xf numFmtId="0" fontId="57" fillId="0" borderId="2" xfId="0" applyFont="1" applyBorder="1" applyAlignment="1">
      <alignment horizontal="center" vertical="top" wrapText="1"/>
    </xf>
    <xf numFmtId="0" fontId="48" fillId="0" borderId="0" xfId="0" applyFont="1"/>
    <xf numFmtId="0" fontId="58" fillId="0" borderId="2" xfId="0" applyFont="1" applyBorder="1" applyAlignment="1">
      <alignment vertical="center" wrapText="1"/>
    </xf>
    <xf numFmtId="0" fontId="58" fillId="0" borderId="2" xfId="0" applyFont="1" applyBorder="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lignment vertical="center" wrapText="1"/>
    </xf>
    <xf numFmtId="0" fontId="48" fillId="0" borderId="2" xfId="0" applyFont="1" applyBorder="1" applyAlignment="1">
      <alignment vertical="top" wrapText="1"/>
    </xf>
    <xf numFmtId="0" fontId="48" fillId="0" borderId="5" xfId="0" applyFont="1" applyBorder="1" applyAlignment="1">
      <alignment horizontal="center" vertical="top" wrapText="1"/>
    </xf>
    <xf numFmtId="0" fontId="58" fillId="0" borderId="5" xfId="0" applyFont="1" applyBorder="1" applyAlignment="1">
      <alignment vertical="center" wrapText="1"/>
    </xf>
    <xf numFmtId="0" fontId="48" fillId="0" borderId="2" xfId="0" applyFont="1" applyBorder="1"/>
    <xf numFmtId="0" fontId="58" fillId="0" borderId="2" xfId="0" applyFont="1" applyBorder="1" applyAlignment="1">
      <alignment horizontal="center" vertical="center" wrapText="1"/>
    </xf>
    <xf numFmtId="0" fontId="5" fillId="0" borderId="0" xfId="1" applyFont="1" applyAlignment="1"/>
    <xf numFmtId="0" fontId="32" fillId="0" borderId="0" xfId="0" applyFont="1" applyAlignment="1">
      <alignment horizontal="right"/>
    </xf>
    <xf numFmtId="0" fontId="2" fillId="0" borderId="2" xfId="0" applyFont="1" applyFill="1" applyBorder="1" applyAlignment="1">
      <alignment horizontal="center"/>
    </xf>
    <xf numFmtId="0" fontId="59" fillId="0" borderId="2" xfId="0" applyFont="1" applyBorder="1" applyAlignment="1">
      <alignment horizontal="center"/>
    </xf>
    <xf numFmtId="0" fontId="59" fillId="0" borderId="2" xfId="0" applyFont="1" applyBorder="1"/>
    <xf numFmtId="0" fontId="2" fillId="0" borderId="5" xfId="0" applyFont="1" applyBorder="1" applyAlignment="1">
      <alignment vertical="top" wrapText="1"/>
    </xf>
    <xf numFmtId="0" fontId="2" fillId="0" borderId="1" xfId="0" applyFont="1" applyBorder="1" applyAlignment="1">
      <alignment vertical="top" wrapText="1"/>
    </xf>
    <xf numFmtId="0" fontId="7" fillId="3" borderId="0" xfId="0" applyFont="1" applyFill="1"/>
    <xf numFmtId="0" fontId="12" fillId="3" borderId="0" xfId="0" applyFont="1" applyFill="1"/>
    <xf numFmtId="0" fontId="2" fillId="3" borderId="0" xfId="0" applyFont="1" applyFill="1"/>
    <xf numFmtId="0" fontId="52" fillId="0" borderId="3" xfId="0" applyFont="1" applyBorder="1" applyAlignment="1">
      <alignment horizontal="center" vertical="top" wrapText="1"/>
    </xf>
    <xf numFmtId="0" fontId="52" fillId="0" borderId="2" xfId="0" applyFont="1" applyBorder="1" applyAlignment="1">
      <alignment horizontal="center" vertical="top" wrapText="1"/>
    </xf>
    <xf numFmtId="0" fontId="2" fillId="0" borderId="0" xfId="0" applyFont="1" applyBorder="1" applyAlignment="1">
      <alignment horizontal="left"/>
    </xf>
    <xf numFmtId="0" fontId="15" fillId="0" borderId="0" xfId="0" applyFont="1" applyBorder="1" applyAlignment="1">
      <alignment horizontal="left"/>
    </xf>
    <xf numFmtId="0" fontId="13" fillId="0" borderId="0" xfId="0" applyFont="1" applyBorder="1" applyAlignment="1">
      <alignment horizontal="center"/>
    </xf>
    <xf numFmtId="49" fontId="2" fillId="0" borderId="0" xfId="0" applyNumberFormat="1" applyFont="1" applyBorder="1" applyAlignment="1">
      <alignment horizontal="left" vertical="top"/>
    </xf>
    <xf numFmtId="0" fontId="15" fillId="0" borderId="0" xfId="0" applyFont="1" applyBorder="1" applyAlignment="1">
      <alignment horizontal="center"/>
    </xf>
    <xf numFmtId="0" fontId="2" fillId="0" borderId="2" xfId="3" applyFont="1" applyFill="1" applyBorder="1" applyAlignment="1">
      <alignment horizontal="left" vertical="center" wrapText="1"/>
    </xf>
    <xf numFmtId="0" fontId="7" fillId="2" borderId="0" xfId="1" applyFont="1" applyFill="1"/>
    <xf numFmtId="0" fontId="5" fillId="2" borderId="0" xfId="1" applyFont="1" applyFill="1" applyAlignment="1"/>
    <xf numFmtId="0" fontId="17" fillId="2" borderId="2" xfId="1" applyFont="1" applyFill="1" applyBorder="1" applyAlignment="1">
      <alignment horizontal="center"/>
    </xf>
    <xf numFmtId="0" fontId="7" fillId="2" borderId="0" xfId="0" applyFont="1" applyFill="1"/>
    <xf numFmtId="0" fontId="2" fillId="2" borderId="0" xfId="0" applyFont="1" applyFill="1" applyBorder="1" applyAlignment="1">
      <alignment horizontal="right"/>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7" fillId="2" borderId="2" xfId="0" applyFont="1" applyFill="1" applyBorder="1" applyAlignment="1">
      <alignment horizontal="center"/>
    </xf>
    <xf numFmtId="0" fontId="7" fillId="2" borderId="2" xfId="0" applyFont="1" applyFill="1" applyBorder="1"/>
    <xf numFmtId="0" fontId="7" fillId="2" borderId="2" xfId="0" quotePrefix="1" applyFont="1" applyFill="1" applyBorder="1" applyAlignment="1">
      <alignment horizontal="center"/>
    </xf>
    <xf numFmtId="0" fontId="7" fillId="2" borderId="0" xfId="0" applyFont="1" applyFill="1" applyBorder="1"/>
    <xf numFmtId="0" fontId="2" fillId="2" borderId="0" xfId="0" applyFont="1" applyFill="1" applyBorder="1" applyAlignment="1">
      <alignment horizontal="left"/>
    </xf>
    <xf numFmtId="0" fontId="2" fillId="2" borderId="0" xfId="0" applyFont="1" applyFill="1" applyBorder="1"/>
    <xf numFmtId="0" fontId="2" fillId="2" borderId="0" xfId="0" applyFont="1" applyFill="1"/>
    <xf numFmtId="0" fontId="2" fillId="0" borderId="0" xfId="3" applyFont="1" applyAlignment="1"/>
    <xf numFmtId="0" fontId="17" fillId="0" borderId="0" xfId="3" applyFont="1" applyAlignment="1">
      <alignment horizontal="right"/>
    </xf>
    <xf numFmtId="0" fontId="10" fillId="0" borderId="2" xfId="0" applyFont="1" applyBorder="1" applyAlignment="1">
      <alignment horizontal="center"/>
    </xf>
    <xf numFmtId="0" fontId="57" fillId="0" borderId="2" xfId="1" applyFont="1" applyBorder="1"/>
    <xf numFmtId="0" fontId="48" fillId="0" borderId="0" xfId="1" applyFont="1" applyBorder="1"/>
    <xf numFmtId="0" fontId="34" fillId="2" borderId="0" xfId="0" applyFont="1" applyFill="1"/>
    <xf numFmtId="0" fontId="48" fillId="2" borderId="2" xfId="0" applyFont="1" applyFill="1" applyBorder="1" applyAlignment="1">
      <alignment horizontal="center" vertical="top" wrapText="1"/>
    </xf>
    <xf numFmtId="0" fontId="35" fillId="2" borderId="2" xfId="0" applyFont="1" applyFill="1" applyBorder="1" applyAlignment="1">
      <alignment horizontal="center" vertical="top" wrapText="1"/>
    </xf>
    <xf numFmtId="0" fontId="0" fillId="2" borderId="0" xfId="0" applyFill="1"/>
    <xf numFmtId="0" fontId="34" fillId="0" borderId="2" xfId="0" quotePrefix="1" applyFont="1" applyBorder="1" applyAlignment="1">
      <alignment horizontal="center" vertical="top" wrapText="1"/>
    </xf>
    <xf numFmtId="0" fontId="36" fillId="0" borderId="3" xfId="0" applyFont="1" applyBorder="1" applyAlignment="1">
      <alignment horizontal="center" vertical="top" wrapText="1"/>
    </xf>
    <xf numFmtId="0" fontId="10" fillId="2" borderId="0" xfId="0" applyFont="1" applyFill="1" applyAlignment="1">
      <alignment horizontal="right"/>
    </xf>
    <xf numFmtId="0" fontId="2" fillId="0" borderId="0" xfId="0" applyFont="1" applyBorder="1" applyAlignment="1">
      <alignment horizontal="center" vertical="center" wrapText="1"/>
    </xf>
    <xf numFmtId="0" fontId="2" fillId="2" borderId="2" xfId="1" applyFont="1" applyFill="1" applyBorder="1" applyAlignment="1">
      <alignment horizontal="center" vertical="center"/>
    </xf>
    <xf numFmtId="0" fontId="40" fillId="0" borderId="0" xfId="0" applyFont="1" applyAlignment="1"/>
    <xf numFmtId="0" fontId="15" fillId="0" borderId="0" xfId="0" applyFont="1" applyAlignment="1"/>
    <xf numFmtId="0" fontId="48" fillId="0" borderId="2" xfId="0" applyFont="1" applyBorder="1" applyAlignment="1">
      <alignment horizontal="center" vertical="top" wrapText="1"/>
    </xf>
    <xf numFmtId="0" fontId="32" fillId="0" borderId="0" xfId="0" applyFont="1" applyAlignment="1">
      <alignment horizontal="center"/>
    </xf>
    <xf numFmtId="0" fontId="35" fillId="0" borderId="1" xfId="0" applyFont="1" applyBorder="1" applyAlignment="1">
      <alignment horizontal="center" vertical="top" wrapText="1"/>
    </xf>
    <xf numFmtId="0" fontId="2" fillId="2" borderId="0" xfId="0" applyFont="1" applyFill="1" applyBorder="1" applyAlignment="1">
      <alignment horizontal="right"/>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7" fillId="2" borderId="5" xfId="0" applyFont="1" applyFill="1" applyBorder="1" applyAlignment="1"/>
    <xf numFmtId="0" fontId="35" fillId="2" borderId="1" xfId="0" applyFont="1" applyFill="1" applyBorder="1" applyAlignment="1">
      <alignment horizontal="center" vertical="top" wrapText="1"/>
    </xf>
    <xf numFmtId="0" fontId="2" fillId="0" borderId="0" xfId="2" applyFont="1"/>
    <xf numFmtId="0" fontId="2" fillId="0" borderId="0" xfId="2" applyFont="1" applyAlignment="1">
      <alignment horizontal="center" vertical="top" wrapText="1"/>
    </xf>
    <xf numFmtId="0" fontId="2" fillId="0" borderId="0" xfId="2" applyFont="1" applyAlignment="1"/>
    <xf numFmtId="0" fontId="2" fillId="0" borderId="0" xfId="2" applyFont="1" applyAlignment="1">
      <alignment horizontal="center"/>
    </xf>
    <xf numFmtId="0" fontId="32" fillId="2" borderId="0" xfId="0" applyFont="1" applyFill="1" applyAlignment="1">
      <alignment horizontal="center"/>
    </xf>
    <xf numFmtId="0" fontId="36" fillId="2" borderId="2" xfId="0" quotePrefix="1" applyFont="1" applyFill="1" applyBorder="1" applyAlignment="1">
      <alignment horizontal="center" vertical="top" wrapText="1"/>
    </xf>
    <xf numFmtId="0" fontId="14" fillId="0" borderId="0" xfId="3" applyFont="1" applyAlignment="1">
      <alignment horizontal="left"/>
    </xf>
    <xf numFmtId="0" fontId="2" fillId="0" borderId="0" xfId="3" applyFont="1" applyAlignment="1">
      <alignment horizontal="center"/>
    </xf>
    <xf numFmtId="0" fontId="2" fillId="0" borderId="0" xfId="3" applyFont="1" applyAlignment="1">
      <alignment horizontal="left"/>
    </xf>
    <xf numFmtId="0" fontId="7" fillId="0" borderId="2" xfId="3" applyFont="1" applyBorder="1"/>
    <xf numFmtId="0" fontId="7" fillId="0" borderId="0" xfId="3" applyFont="1" applyBorder="1"/>
    <xf numFmtId="0" fontId="7" fillId="0" borderId="2" xfId="3" applyFont="1" applyBorder="1" applyAlignment="1">
      <alignment horizontal="center"/>
    </xf>
    <xf numFmtId="0" fontId="7" fillId="0" borderId="2" xfId="3" quotePrefix="1" applyFont="1" applyBorder="1" applyAlignment="1">
      <alignment horizontal="center"/>
    </xf>
    <xf numFmtId="0" fontId="2" fillId="0" borderId="2" xfId="3" applyFont="1" applyBorder="1"/>
    <xf numFmtId="0" fontId="2" fillId="0" borderId="0" xfId="3" applyFont="1" applyAlignment="1">
      <alignment horizontal="righ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47" fillId="0" borderId="0" xfId="1" applyBorder="1" applyAlignment="1">
      <alignment horizontal="center"/>
    </xf>
    <xf numFmtId="0" fontId="17" fillId="0" borderId="3" xfId="0" applyFont="1" applyBorder="1" applyAlignment="1">
      <alignment horizontal="center" vertical="top" wrapText="1"/>
    </xf>
    <xf numFmtId="0" fontId="21" fillId="0" borderId="2" xfId="1" applyFont="1" applyBorder="1" applyAlignment="1">
      <alignment horizontal="center" vertical="center" wrapText="1"/>
    </xf>
    <xf numFmtId="0" fontId="58" fillId="0" borderId="2" xfId="0" applyFont="1" applyBorder="1" applyAlignment="1">
      <alignment vertical="center"/>
    </xf>
    <xf numFmtId="0" fontId="2" fillId="2" borderId="2" xfId="0" applyFont="1" applyFill="1" applyBorder="1" applyAlignment="1">
      <alignment horizontal="center" vertical="top" wrapText="1"/>
    </xf>
    <xf numFmtId="0" fontId="35" fillId="0" borderId="1" xfId="0" applyFont="1" applyBorder="1" applyAlignment="1">
      <alignment vertical="center" wrapText="1"/>
    </xf>
    <xf numFmtId="0" fontId="12" fillId="2" borderId="0" xfId="0" applyFont="1" applyFill="1"/>
    <xf numFmtId="0" fontId="10" fillId="0" borderId="2" xfId="3" applyFont="1" applyBorder="1" applyAlignment="1">
      <alignment horizontal="center" vertical="top" wrapText="1"/>
    </xf>
    <xf numFmtId="0" fontId="17" fillId="0" borderId="2" xfId="3" applyFont="1" applyBorder="1" applyAlignment="1">
      <alignment horizontal="center" vertical="top" wrapText="1"/>
    </xf>
    <xf numFmtId="0" fontId="17" fillId="0" borderId="5" xfId="3" applyFont="1" applyBorder="1" applyAlignment="1">
      <alignment horizontal="center" vertical="top" wrapText="1"/>
    </xf>
    <xf numFmtId="0" fontId="17" fillId="0" borderId="4" xfId="3" applyFont="1" applyBorder="1" applyAlignment="1">
      <alignment horizontal="center" vertical="top" wrapText="1"/>
    </xf>
    <xf numFmtId="0" fontId="17" fillId="2" borderId="2" xfId="0" applyFont="1" applyFill="1" applyBorder="1" applyAlignment="1">
      <alignment horizontal="center" vertical="top" wrapText="1"/>
    </xf>
    <xf numFmtId="0" fontId="2" fillId="2" borderId="2" xfId="0" applyFont="1" applyFill="1" applyBorder="1" applyAlignment="1">
      <alignment horizontal="center"/>
    </xf>
    <xf numFmtId="0" fontId="17" fillId="3" borderId="0" xfId="0" applyFont="1" applyFill="1"/>
    <xf numFmtId="0" fontId="27" fillId="0" borderId="2" xfId="1" applyFont="1" applyBorder="1" applyAlignment="1">
      <alignment horizontal="center" vertical="top" wrapText="1"/>
    </xf>
    <xf numFmtId="0" fontId="44" fillId="0" borderId="0" xfId="1" applyFont="1" applyAlignment="1">
      <alignment horizontal="center"/>
    </xf>
    <xf numFmtId="0" fontId="27" fillId="0" borderId="2" xfId="1" applyFont="1" applyBorder="1" applyAlignment="1">
      <alignment horizontal="center"/>
    </xf>
    <xf numFmtId="0" fontId="2" fillId="2" borderId="2" xfId="0" applyFont="1" applyFill="1" applyBorder="1" applyAlignment="1">
      <alignment horizontal="center" vertical="top" wrapText="1"/>
    </xf>
    <xf numFmtId="0" fontId="35" fillId="2" borderId="12" xfId="0" applyFont="1" applyFill="1" applyBorder="1" applyAlignment="1">
      <alignment horizontal="center" vertical="top" wrapText="1"/>
    </xf>
    <xf numFmtId="0" fontId="36" fillId="0" borderId="5" xfId="0" quotePrefix="1" applyFont="1" applyBorder="1" applyAlignment="1">
      <alignment horizontal="center" vertical="top" wrapText="1"/>
    </xf>
    <xf numFmtId="0" fontId="5" fillId="0" borderId="0" xfId="1" applyFont="1" applyAlignment="1"/>
    <xf numFmtId="0" fontId="2" fillId="0" borderId="2" xfId="0" applyFont="1" applyBorder="1" applyAlignment="1">
      <alignment horizontal="center"/>
    </xf>
    <xf numFmtId="0" fontId="2" fillId="0" borderId="2" xfId="0" applyFont="1" applyBorder="1" applyAlignment="1">
      <alignment horizontal="center" vertical="top" wrapText="1"/>
    </xf>
    <xf numFmtId="0" fontId="15" fillId="0" borderId="2" xfId="5" applyFont="1" applyBorder="1" applyAlignment="1">
      <alignment horizontal="center" vertical="top" wrapText="1"/>
    </xf>
    <xf numFmtId="0" fontId="2" fillId="0" borderId="0" xfId="1" applyFont="1" applyAlignment="1">
      <alignment horizontal="center"/>
    </xf>
    <xf numFmtId="0" fontId="2" fillId="0" borderId="1" xfId="0" applyFont="1" applyBorder="1" applyAlignment="1">
      <alignment horizontal="center" vertical="top" wrapText="1"/>
    </xf>
    <xf numFmtId="0" fontId="22" fillId="0" borderId="2" xfId="1" applyFont="1" applyBorder="1" applyAlignment="1">
      <alignment horizontal="center" vertical="top" wrapText="1"/>
    </xf>
    <xf numFmtId="0" fontId="7"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7" fillId="0" borderId="0" xfId="0" applyFont="1" applyAlignment="1">
      <alignment horizontal="right"/>
    </xf>
    <xf numFmtId="0" fontId="0" fillId="0" borderId="0" xfId="0" applyFont="1" applyFill="1" applyBorder="1" applyAlignment="1">
      <alignment vertical="center"/>
    </xf>
    <xf numFmtId="0" fontId="58" fillId="0" borderId="0" xfId="0" applyFont="1" applyFill="1" applyBorder="1" applyAlignment="1">
      <alignment horizontal="left" vertical="center"/>
    </xf>
    <xf numFmtId="0" fontId="48" fillId="0" borderId="0" xfId="0" applyFont="1" applyBorder="1" applyAlignment="1">
      <alignment horizontal="center"/>
    </xf>
    <xf numFmtId="0" fontId="63" fillId="2" borderId="2" xfId="0" applyFont="1" applyFill="1" applyBorder="1" applyAlignment="1">
      <alignment horizontal="center" vertical="center" wrapText="1"/>
    </xf>
    <xf numFmtId="0" fontId="8" fillId="2" borderId="0" xfId="0" applyFont="1" applyFill="1" applyAlignment="1">
      <alignment wrapText="1"/>
    </xf>
    <xf numFmtId="0" fontId="64" fillId="0" borderId="2" xfId="6" applyBorder="1"/>
    <xf numFmtId="0" fontId="64" fillId="0" borderId="2" xfId="6" applyBorder="1" applyAlignment="1">
      <alignment horizontal="left"/>
    </xf>
    <xf numFmtId="0" fontId="64" fillId="0" borderId="2" xfId="6" applyFill="1" applyBorder="1"/>
    <xf numFmtId="0" fontId="7" fillId="0" borderId="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horizontal="center"/>
    </xf>
    <xf numFmtId="0" fontId="2" fillId="0" borderId="2" xfId="0" applyFont="1" applyBorder="1" applyAlignment="1">
      <alignment horizontal="center" vertical="top"/>
    </xf>
    <xf numFmtId="0" fontId="2" fillId="0" borderId="0" xfId="0" applyFont="1" applyAlignment="1">
      <alignment vertical="top" wrapText="1"/>
    </xf>
    <xf numFmtId="0" fontId="15" fillId="0" borderId="2" xfId="0" applyFont="1" applyBorder="1" applyAlignment="1">
      <alignment horizontal="center"/>
    </xf>
    <xf numFmtId="0" fontId="7" fillId="0" borderId="0" xfId="0" applyFont="1"/>
    <xf numFmtId="0" fontId="2" fillId="0" borderId="2" xfId="1" applyFont="1" applyBorder="1" applyAlignment="1">
      <alignment horizontal="center" vertical="top" wrapText="1"/>
    </xf>
    <xf numFmtId="0" fontId="2" fillId="0" borderId="2" xfId="1" applyFont="1" applyBorder="1" applyAlignment="1">
      <alignment horizontal="center" vertical="center" wrapText="1"/>
    </xf>
    <xf numFmtId="0" fontId="7" fillId="0" borderId="2" xfId="0" applyFont="1" applyBorder="1" applyAlignment="1">
      <alignment horizontal="center" vertical="top" wrapText="1"/>
    </xf>
    <xf numFmtId="0" fontId="2" fillId="0" borderId="2" xfId="3" applyFont="1" applyBorder="1" applyAlignment="1">
      <alignment horizontal="center" vertical="top" wrapText="1"/>
    </xf>
    <xf numFmtId="0" fontId="7" fillId="0" borderId="0" xfId="3" applyAlignment="1">
      <alignment horizontal="left"/>
    </xf>
    <xf numFmtId="0" fontId="2" fillId="2" borderId="2" xfId="1" quotePrefix="1" applyFont="1" applyFill="1" applyBorder="1" applyAlignment="1">
      <alignment horizontal="center" vertical="center" wrapText="1"/>
    </xf>
    <xf numFmtId="0" fontId="2" fillId="0" borderId="2" xfId="1" applyFont="1" applyBorder="1" applyAlignment="1">
      <alignment horizontal="left"/>
    </xf>
    <xf numFmtId="0" fontId="15" fillId="0" borderId="2" xfId="0" applyFont="1" applyBorder="1" applyAlignment="1">
      <alignment horizontal="center" vertical="top" wrapText="1"/>
    </xf>
    <xf numFmtId="0" fontId="2" fillId="0" borderId="2" xfId="0" applyFont="1" applyBorder="1" applyAlignment="1">
      <alignment horizontal="center"/>
    </xf>
    <xf numFmtId="0" fontId="7" fillId="0" borderId="0" xfId="0" applyFont="1"/>
    <xf numFmtId="0" fontId="0" fillId="2" borderId="2" xfId="0" applyFill="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2" fillId="0" borderId="2" xfId="0" quotePrefix="1" applyFont="1" applyBorder="1" applyAlignment="1">
      <alignment horizontal="center"/>
    </xf>
    <xf numFmtId="0" fontId="7" fillId="0" borderId="2" xfId="0" applyFont="1" applyFill="1" applyBorder="1" applyAlignment="1">
      <alignment horizontal="center"/>
    </xf>
    <xf numFmtId="0" fontId="2" fillId="0" borderId="2" xfId="0" applyFont="1" applyFill="1" applyBorder="1"/>
    <xf numFmtId="0" fontId="7" fillId="0" borderId="8" xfId="0" applyFont="1" applyBorder="1" applyAlignment="1">
      <alignment horizontal="center"/>
    </xf>
    <xf numFmtId="0" fontId="7" fillId="0" borderId="6" xfId="0" applyFont="1" applyFill="1" applyBorder="1" applyAlignment="1">
      <alignment horizontal="center"/>
    </xf>
    <xf numFmtId="0" fontId="2" fillId="0" borderId="6" xfId="0" applyFont="1" applyFill="1" applyBorder="1" applyAlignment="1">
      <alignment horizontal="center"/>
    </xf>
    <xf numFmtId="2" fontId="2" fillId="0" borderId="2" xfId="0" applyNumberFormat="1" applyFont="1" applyBorder="1" applyAlignment="1">
      <alignment horizontal="center"/>
    </xf>
    <xf numFmtId="2" fontId="7" fillId="0" borderId="2" xfId="0" applyNumberFormat="1" applyFont="1" applyBorder="1" applyAlignment="1">
      <alignment horizontal="center"/>
    </xf>
    <xf numFmtId="0" fontId="7" fillId="0" borderId="5" xfId="0" quotePrefix="1" applyFont="1" applyBorder="1" applyAlignment="1">
      <alignment horizontal="center"/>
    </xf>
    <xf numFmtId="2" fontId="7" fillId="0" borderId="2" xfId="0" applyNumberFormat="1" applyFont="1" applyFill="1" applyBorder="1" applyAlignment="1">
      <alignment horizontal="center"/>
    </xf>
    <xf numFmtId="2" fontId="0" fillId="0" borderId="2" xfId="0" applyNumberFormat="1" applyBorder="1" applyAlignment="1">
      <alignment horizontal="center"/>
    </xf>
    <xf numFmtId="0" fontId="54"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2" fillId="0" borderId="2" xfId="1" applyFont="1" applyBorder="1" applyAlignment="1">
      <alignment horizontal="left" vertical="center" wrapText="1"/>
    </xf>
    <xf numFmtId="0" fontId="2" fillId="0" borderId="0" xfId="1" applyFont="1" applyBorder="1" applyAlignment="1">
      <alignment vertical="top" wrapText="1"/>
    </xf>
    <xf numFmtId="0" fontId="2" fillId="0" borderId="0" xfId="1" applyFont="1" applyBorder="1" applyAlignment="1">
      <alignment horizontal="left" vertical="center" wrapText="1"/>
    </xf>
    <xf numFmtId="0" fontId="7" fillId="0" borderId="0" xfId="1" applyFont="1" applyBorder="1"/>
    <xf numFmtId="0" fontId="2" fillId="0" borderId="2" xfId="1" applyFont="1" applyBorder="1" applyAlignment="1">
      <alignment vertical="center"/>
    </xf>
    <xf numFmtId="0" fontId="7" fillId="0" borderId="2" xfId="1" applyFont="1"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vertical="center"/>
    </xf>
    <xf numFmtId="0" fontId="0" fillId="2" borderId="2" xfId="0" applyFill="1" applyBorder="1" applyAlignment="1">
      <alignment horizontal="center" vertical="center"/>
    </xf>
    <xf numFmtId="0" fontId="7" fillId="2" borderId="2" xfId="0" applyFont="1" applyFill="1" applyBorder="1" applyAlignment="1">
      <alignment horizontal="center" vertical="center"/>
    </xf>
    <xf numFmtId="0" fontId="65" fillId="0" borderId="2" xfId="0" applyFont="1" applyBorder="1" applyAlignment="1">
      <alignment horizontal="center" wrapText="1"/>
    </xf>
    <xf numFmtId="0" fontId="65" fillId="0" borderId="2" xfId="0" applyFont="1" applyBorder="1"/>
    <xf numFmtId="0" fontId="36" fillId="0" borderId="5" xfId="0" applyFont="1" applyBorder="1" applyAlignment="1">
      <alignment horizontal="center" vertical="top" wrapText="1"/>
    </xf>
    <xf numFmtId="0" fontId="0" fillId="0" borderId="2" xfId="0" applyFill="1" applyBorder="1" applyAlignment="1">
      <alignment horizontal="center"/>
    </xf>
    <xf numFmtId="0" fontId="7" fillId="0" borderId="2" xfId="0" applyFont="1" applyBorder="1" applyAlignment="1">
      <alignment horizontal="left"/>
    </xf>
    <xf numFmtId="0" fontId="0" fillId="2" borderId="0" xfId="0" applyFill="1" applyBorder="1"/>
    <xf numFmtId="0" fontId="34" fillId="2" borderId="2" xfId="0" quotePrefix="1" applyFont="1" applyFill="1" applyBorder="1" applyAlignment="1">
      <alignment horizontal="center" vertical="top" wrapText="1"/>
    </xf>
    <xf numFmtId="0" fontId="34" fillId="0" borderId="2" xfId="0" applyFont="1" applyBorder="1" applyAlignment="1">
      <alignment horizontal="center" vertical="top" wrapText="1"/>
    </xf>
    <xf numFmtId="0" fontId="7" fillId="0" borderId="2" xfId="3" applyBorder="1" applyAlignment="1">
      <alignment horizontal="left"/>
    </xf>
    <xf numFmtId="0" fontId="2" fillId="0" borderId="0" xfId="3" applyFont="1" applyBorder="1" applyAlignment="1">
      <alignment horizontal="left"/>
    </xf>
    <xf numFmtId="0" fontId="2" fillId="0" borderId="3" xfId="1"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48" fillId="0" borderId="2" xfId="0" applyFont="1" applyBorder="1" applyAlignment="1">
      <alignment horizontal="center"/>
    </xf>
    <xf numFmtId="0" fontId="58" fillId="0" borderId="2" xfId="3" applyFont="1" applyBorder="1" applyAlignment="1">
      <alignment horizontal="center" vertical="center" wrapText="1"/>
    </xf>
    <xf numFmtId="0" fontId="7" fillId="0" borderId="0" xfId="0" quotePrefix="1" applyFont="1"/>
    <xf numFmtId="0" fontId="7" fillId="2" borderId="5" xfId="0" applyFont="1" applyFill="1" applyBorder="1" applyAlignment="1">
      <alignment horizontal="center"/>
    </xf>
    <xf numFmtId="0" fontId="2" fillId="2" borderId="5" xfId="0" applyFont="1" applyFill="1" applyBorder="1" applyAlignment="1">
      <alignment horizontal="center"/>
    </xf>
    <xf numFmtId="2" fontId="2" fillId="0" borderId="2" xfId="0" applyNumberFormat="1" applyFont="1" applyFill="1" applyBorder="1" applyAlignment="1">
      <alignment horizontal="center"/>
    </xf>
    <xf numFmtId="0" fontId="67" fillId="0" borderId="2" xfId="7" applyFont="1" applyBorder="1" applyAlignment="1">
      <alignment horizontal="center" vertical="top" wrapText="1"/>
    </xf>
    <xf numFmtId="0" fontId="22" fillId="0" borderId="2" xfId="7" applyFont="1" applyBorder="1" applyAlignment="1">
      <alignment horizontal="center" vertical="top" wrapText="1"/>
    </xf>
    <xf numFmtId="0" fontId="22" fillId="0" borderId="3" xfId="7" applyFont="1" applyBorder="1" applyAlignment="1">
      <alignment horizontal="center" vertical="top" wrapText="1"/>
    </xf>
    <xf numFmtId="0" fontId="57" fillId="0" borderId="2" xfId="7" applyFont="1" applyBorder="1"/>
    <xf numFmtId="0" fontId="1" fillId="0" borderId="2" xfId="7" applyBorder="1"/>
    <xf numFmtId="0" fontId="1" fillId="0" borderId="2" xfId="7" applyFont="1" applyBorder="1" applyAlignment="1">
      <alignment horizontal="center"/>
    </xf>
    <xf numFmtId="0" fontId="48" fillId="0" borderId="2" xfId="7" applyFont="1" applyBorder="1" applyAlignment="1">
      <alignment horizontal="center"/>
    </xf>
    <xf numFmtId="0" fontId="20" fillId="0" borderId="2" xfId="7" applyFont="1" applyBorder="1" applyAlignment="1">
      <alignment horizontal="center" vertical="top" wrapText="1"/>
    </xf>
    <xf numFmtId="0" fontId="20" fillId="0" borderId="3" xfId="7" applyFont="1" applyBorder="1" applyAlignment="1">
      <alignment horizontal="center" vertical="top" wrapText="1"/>
    </xf>
    <xf numFmtId="0" fontId="18" fillId="0" borderId="2" xfId="7" applyFont="1" applyBorder="1" applyAlignment="1">
      <alignment horizontal="center"/>
    </xf>
    <xf numFmtId="49" fontId="19" fillId="0" borderId="2" xfId="7" applyNumberFormat="1" applyFont="1" applyBorder="1" applyAlignment="1">
      <alignment vertical="top" wrapText="1"/>
    </xf>
    <xf numFmtId="0" fontId="19" fillId="0" borderId="2" xfId="7" applyFont="1" applyBorder="1" applyAlignment="1">
      <alignment vertical="top" wrapText="1"/>
    </xf>
    <xf numFmtId="0" fontId="1" fillId="0" borderId="2" xfId="7" applyBorder="1" applyAlignment="1">
      <alignment horizontal="center"/>
    </xf>
    <xf numFmtId="0" fontId="48" fillId="0" borderId="2" xfId="7" applyFont="1" applyBorder="1"/>
    <xf numFmtId="0" fontId="19" fillId="0" borderId="2" xfId="7" applyFont="1" applyBorder="1" applyAlignment="1">
      <alignment horizontal="center"/>
    </xf>
    <xf numFmtId="0" fontId="19" fillId="0" borderId="2" xfId="7" applyFont="1" applyBorder="1" applyAlignment="1">
      <alignment horizontal="center" wrapText="1"/>
    </xf>
    <xf numFmtId="0" fontId="19" fillId="0" borderId="2" xfId="7" quotePrefix="1" applyFont="1" applyBorder="1" applyAlignment="1">
      <alignment horizontal="center"/>
    </xf>
    <xf numFmtId="0" fontId="20" fillId="0" borderId="2" xfId="7" applyFont="1" applyBorder="1"/>
    <xf numFmtId="0" fontId="19" fillId="0" borderId="2" xfId="7" applyFont="1" applyBorder="1"/>
    <xf numFmtId="0" fontId="20" fillId="0" borderId="2" xfId="7" applyFont="1" applyBorder="1" applyAlignment="1">
      <alignment horizontal="center"/>
    </xf>
    <xf numFmtId="0" fontId="7" fillId="0" borderId="8" xfId="0" applyFont="1" applyFill="1" applyBorder="1" applyAlignment="1">
      <alignment horizontal="center"/>
    </xf>
    <xf numFmtId="0" fontId="2" fillId="0" borderId="8" xfId="0" applyFont="1" applyFill="1" applyBorder="1" applyAlignment="1">
      <alignment horizontal="center"/>
    </xf>
    <xf numFmtId="0" fontId="2" fillId="0" borderId="2" xfId="0" applyFont="1" applyFill="1" applyBorder="1" applyAlignment="1">
      <alignment horizontal="center" wrapText="1"/>
    </xf>
    <xf numFmtId="0" fontId="7" fillId="0" borderId="14" xfId="0" applyFont="1" applyBorder="1" applyAlignment="1">
      <alignment horizontal="center"/>
    </xf>
    <xf numFmtId="0" fontId="7" fillId="0" borderId="0" xfId="0" applyFont="1" applyFill="1" applyBorder="1" applyAlignment="1">
      <alignment horizontal="center"/>
    </xf>
    <xf numFmtId="0" fontId="7" fillId="0" borderId="1" xfId="0" applyFont="1" applyBorder="1" applyAlignment="1">
      <alignment horizontal="center"/>
    </xf>
    <xf numFmtId="0" fontId="7" fillId="2" borderId="0" xfId="1" applyFont="1" applyFill="1" applyBorder="1"/>
    <xf numFmtId="0" fontId="7" fillId="0" borderId="2" xfId="1" applyFont="1" applyFill="1" applyBorder="1" applyAlignment="1">
      <alignment horizontal="center"/>
    </xf>
    <xf numFmtId="0" fontId="7" fillId="0" borderId="2" xfId="1" quotePrefix="1" applyFont="1" applyFill="1" applyBorder="1" applyAlignment="1">
      <alignment horizontal="center"/>
    </xf>
    <xf numFmtId="2" fontId="7" fillId="0" borderId="2" xfId="1" applyNumberFormat="1" applyFont="1" applyFill="1" applyBorder="1" applyAlignment="1">
      <alignment horizontal="center"/>
    </xf>
    <xf numFmtId="0" fontId="2" fillId="0" borderId="2" xfId="1" applyFont="1" applyFill="1" applyBorder="1" applyAlignment="1">
      <alignment horizontal="center"/>
    </xf>
    <xf numFmtId="0" fontId="7" fillId="0" borderId="2" xfId="0" applyFont="1" applyBorder="1" applyAlignment="1">
      <alignment horizontal="center"/>
    </xf>
    <xf numFmtId="0" fontId="7" fillId="0" borderId="0" xfId="0" applyFont="1" applyAlignment="1">
      <alignment horizontal="center"/>
    </xf>
    <xf numFmtId="0" fontId="7" fillId="0" borderId="0" xfId="0" applyFont="1"/>
    <xf numFmtId="0" fontId="7" fillId="0" borderId="17" xfId="0" applyFont="1" applyFill="1" applyBorder="1" applyAlignment="1">
      <alignment horizontal="center"/>
    </xf>
    <xf numFmtId="0" fontId="7" fillId="0" borderId="0" xfId="0" applyFont="1" applyFill="1" applyBorder="1"/>
    <xf numFmtId="0" fontId="2" fillId="0" borderId="10" xfId="0" applyFont="1" applyFill="1" applyBorder="1" applyAlignment="1">
      <alignment horizontal="center"/>
    </xf>
    <xf numFmtId="0" fontId="2" fillId="0" borderId="0" xfId="0" applyFont="1" applyFill="1" applyBorder="1" applyAlignment="1">
      <alignment horizontal="center"/>
    </xf>
    <xf numFmtId="0" fontId="34" fillId="0" borderId="2" xfId="0" quotePrefix="1" applyFont="1" applyFill="1" applyBorder="1" applyAlignment="1">
      <alignment horizontal="center" vertical="top" wrapText="1"/>
    </xf>
    <xf numFmtId="0" fontId="2" fillId="0" borderId="2" xfId="3" applyFont="1" applyFill="1" applyBorder="1" applyAlignment="1">
      <alignment horizontal="center"/>
    </xf>
    <xf numFmtId="0" fontId="7" fillId="0" borderId="2" xfId="3" applyFont="1" applyFill="1" applyBorder="1" applyAlignment="1">
      <alignment horizontal="center"/>
    </xf>
    <xf numFmtId="0" fontId="7" fillId="0" borderId="2" xfId="0" quotePrefix="1" applyFont="1" applyFill="1" applyBorder="1" applyAlignment="1">
      <alignment horizontal="center"/>
    </xf>
    <xf numFmtId="0" fontId="7" fillId="0" borderId="2" xfId="0" applyFont="1" applyFill="1" applyBorder="1"/>
    <xf numFmtId="2" fontId="0" fillId="0" borderId="2" xfId="0" applyNumberFormat="1" applyFill="1" applyBorder="1" applyAlignment="1">
      <alignment horizontal="center"/>
    </xf>
    <xf numFmtId="2" fontId="0" fillId="0" borderId="0" xfId="0" applyNumberFormat="1" applyFill="1" applyBorder="1" applyAlignment="1">
      <alignment horizontal="center"/>
    </xf>
    <xf numFmtId="0" fontId="0" fillId="0" borderId="0" xfId="0" applyFill="1"/>
    <xf numFmtId="0" fontId="0" fillId="0" borderId="0" xfId="0" applyFill="1" applyBorder="1" applyAlignment="1">
      <alignment horizontal="center"/>
    </xf>
    <xf numFmtId="0" fontId="2" fillId="0" borderId="0" xfId="0" applyFont="1" applyFill="1"/>
    <xf numFmtId="0" fontId="7" fillId="0" borderId="2" xfId="0" applyFont="1" applyBorder="1" applyAlignment="1">
      <alignment horizontal="center"/>
    </xf>
    <xf numFmtId="0" fontId="0" fillId="0" borderId="2" xfId="0" applyBorder="1" applyAlignment="1">
      <alignment horizontal="center" vertical="top" wrapText="1"/>
    </xf>
    <xf numFmtId="0" fontId="7" fillId="0" borderId="2" xfId="4" applyBorder="1" applyAlignment="1">
      <alignment horizontal="center"/>
    </xf>
    <xf numFmtId="0" fontId="0" fillId="0" borderId="2" xfId="0" applyFill="1" applyBorder="1" applyAlignment="1">
      <alignment horizontal="center" vertical="top"/>
    </xf>
    <xf numFmtId="0" fontId="7" fillId="0" borderId="2" xfId="0" applyFont="1" applyFill="1" applyBorder="1" applyAlignment="1">
      <alignment horizontal="center" vertical="top"/>
    </xf>
    <xf numFmtId="0" fontId="0" fillId="0" borderId="2" xfId="0" applyBorder="1" applyAlignment="1">
      <alignment horizontal="center" vertical="top"/>
    </xf>
    <xf numFmtId="0" fontId="7" fillId="0" borderId="0" xfId="0" applyFont="1"/>
    <xf numFmtId="0" fontId="7" fillId="0" borderId="2" xfId="0" applyFont="1" applyBorder="1" applyAlignment="1">
      <alignment horizontal="center"/>
    </xf>
    <xf numFmtId="0" fontId="7" fillId="0" borderId="0" xfId="0" applyFont="1" applyBorder="1" applyAlignment="1">
      <alignment horizontal="center"/>
    </xf>
    <xf numFmtId="164" fontId="7" fillId="0" borderId="2" xfId="0" applyNumberFormat="1" applyFont="1" applyBorder="1" applyAlignment="1">
      <alignment horizontal="center" vertical="top" wrapText="1"/>
    </xf>
    <xf numFmtId="0" fontId="17" fillId="0" borderId="2" xfId="0" applyFont="1" applyFill="1" applyBorder="1" applyAlignment="1">
      <alignment horizontal="center" vertical="top"/>
    </xf>
    <xf numFmtId="0" fontId="17" fillId="0" borderId="2" xfId="0" applyFont="1" applyFill="1" applyBorder="1" applyAlignment="1">
      <alignment horizontal="center" vertical="top" wrapText="1"/>
    </xf>
    <xf numFmtId="0" fontId="7" fillId="0" borderId="0" xfId="0" applyFont="1" applyFill="1"/>
    <xf numFmtId="0" fontId="2" fillId="0" borderId="0" xfId="0" applyFont="1" applyFill="1" applyBorder="1"/>
    <xf numFmtId="0" fontId="2" fillId="0" borderId="0" xfId="3" applyFont="1" applyBorder="1" applyAlignment="1">
      <alignment horizontal="left" vertical="center"/>
    </xf>
    <xf numFmtId="0" fontId="2" fillId="0" borderId="0" xfId="0" applyFont="1" applyAlignment="1">
      <alignment horizontal="center"/>
    </xf>
    <xf numFmtId="0" fontId="7" fillId="0" borderId="0" xfId="0" applyFont="1"/>
    <xf numFmtId="0" fontId="2" fillId="0" borderId="0" xfId="0" applyFont="1" applyAlignment="1">
      <alignment horizontal="center"/>
    </xf>
    <xf numFmtId="0" fontId="2" fillId="0" borderId="0" xfId="1" applyFont="1" applyAlignment="1">
      <alignment horizontal="center"/>
    </xf>
    <xf numFmtId="0" fontId="7" fillId="0" borderId="10" xfId="0" applyFont="1" applyFill="1" applyBorder="1" applyAlignment="1">
      <alignment horizontal="center"/>
    </xf>
    <xf numFmtId="0" fontId="2" fillId="0" borderId="0" xfId="1" applyFont="1" applyBorder="1" applyAlignment="1">
      <alignment horizontal="center"/>
    </xf>
    <xf numFmtId="0" fontId="7" fillId="0" borderId="2"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0" fontId="41" fillId="0" borderId="0" xfId="0" applyFont="1" applyAlignment="1">
      <alignment horizontal="center" wrapText="1"/>
    </xf>
    <xf numFmtId="0" fontId="17" fillId="0" borderId="2" xfId="0" quotePrefix="1" applyFont="1" applyBorder="1" applyAlignment="1">
      <alignment horizontal="center"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2" xfId="0" applyFont="1" applyBorder="1" applyAlignment="1">
      <alignment horizontal="center" vertical="top" wrapText="1"/>
    </xf>
    <xf numFmtId="0" fontId="2" fillId="0" borderId="5" xfId="0" applyFont="1" applyBorder="1" applyAlignment="1">
      <alignment horizontal="left"/>
    </xf>
    <xf numFmtId="0" fontId="2" fillId="0" borderId="9" xfId="0" applyFont="1" applyBorder="1" applyAlignment="1">
      <alignment horizontal="left"/>
    </xf>
    <xf numFmtId="0" fontId="2" fillId="0" borderId="6" xfId="0" applyFont="1" applyBorder="1" applyAlignment="1">
      <alignment horizontal="left"/>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xf>
    <xf numFmtId="0" fontId="7" fillId="0" borderId="6" xfId="0" applyFont="1" applyBorder="1" applyAlignment="1">
      <alignment horizontal="center"/>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17" fillId="0" borderId="5" xfId="0" quotePrefix="1" applyFont="1" applyBorder="1" applyAlignment="1">
      <alignment horizontal="center" vertical="top" wrapText="1"/>
    </xf>
    <xf numFmtId="0" fontId="17" fillId="0" borderId="6" xfId="0" quotePrefix="1" applyFont="1" applyBorder="1" applyAlignment="1">
      <alignment horizontal="center" vertical="top" wrapText="1"/>
    </xf>
    <xf numFmtId="0" fontId="17" fillId="0" borderId="9" xfId="0" quotePrefix="1" applyFont="1" applyBorder="1" applyAlignment="1">
      <alignment horizontal="center" vertical="top" wrapText="1"/>
    </xf>
    <xf numFmtId="0" fontId="2" fillId="0" borderId="0"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
    </xf>
    <xf numFmtId="0" fontId="14" fillId="0" borderId="0" xfId="0" applyFont="1" applyAlignment="1">
      <alignment horizontal="right"/>
    </xf>
    <xf numFmtId="0" fontId="6" fillId="0" borderId="0" xfId="0" applyFont="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2" xfId="0" applyFont="1" applyBorder="1" applyAlignment="1">
      <alignment horizontal="center" vertical="top"/>
    </xf>
    <xf numFmtId="0" fontId="7" fillId="0" borderId="2" xfId="0" applyFont="1" applyBorder="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center"/>
    </xf>
    <xf numFmtId="0" fontId="2" fillId="0" borderId="9" xfId="0" applyFont="1" applyBorder="1" applyAlignment="1">
      <alignment horizontal="center" vertical="top" wrapText="1"/>
    </xf>
    <xf numFmtId="0" fontId="2" fillId="0" borderId="9" xfId="0" applyFont="1" applyBorder="1" applyAlignment="1">
      <alignment horizont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top"/>
    </xf>
    <xf numFmtId="0" fontId="2" fillId="0" borderId="15" xfId="0" applyFont="1" applyBorder="1" applyAlignment="1">
      <alignment horizontal="center" vertical="top"/>
    </xf>
    <xf numFmtId="0" fontId="15" fillId="0" borderId="2" xfId="0" applyFont="1" applyBorder="1" applyAlignment="1">
      <alignment horizontal="center"/>
    </xf>
    <xf numFmtId="0" fontId="15" fillId="0" borderId="2" xfId="0" applyFont="1" applyBorder="1" applyAlignment="1">
      <alignment horizontal="center"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xf numFmtId="0" fontId="2" fillId="0" borderId="0" xfId="0" applyFont="1" applyAlignment="1">
      <alignment horizontal="center" vertical="top" wrapText="1"/>
    </xf>
    <xf numFmtId="0" fontId="15" fillId="0" borderId="0" xfId="0" applyFont="1" applyBorder="1" applyAlignment="1">
      <alignment horizontal="left" wrapText="1"/>
    </xf>
    <xf numFmtId="0" fontId="2" fillId="0" borderId="0" xfId="0" applyFont="1" applyAlignment="1">
      <alignment horizontal="right" vertical="top" wrapText="1"/>
    </xf>
    <xf numFmtId="0" fontId="2" fillId="0" borderId="0" xfId="0" applyFont="1" applyAlignment="1">
      <alignment vertical="top" wrapText="1"/>
    </xf>
    <xf numFmtId="0" fontId="13" fillId="0" borderId="0" xfId="0" applyFont="1" applyBorder="1" applyAlignment="1">
      <alignment horizontal="center"/>
    </xf>
    <xf numFmtId="0" fontId="2" fillId="0" borderId="1" xfId="0" applyFont="1" applyBorder="1" applyAlignment="1">
      <alignment vertical="top"/>
    </xf>
    <xf numFmtId="0" fontId="2" fillId="0" borderId="3" xfId="0" applyFont="1" applyBorder="1" applyAlignment="1">
      <alignment vertical="top"/>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49" fillId="0" borderId="7" xfId="0" applyFont="1" applyBorder="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68" fillId="0" borderId="13" xfId="0" applyFont="1" applyBorder="1" applyAlignment="1">
      <alignment horizontal="justify" vertical="top" wrapText="1"/>
    </xf>
    <xf numFmtId="0" fontId="16" fillId="0" borderId="0" xfId="0" applyFont="1" applyAlignment="1">
      <alignment horizontal="center"/>
    </xf>
    <xf numFmtId="0" fontId="2" fillId="0" borderId="0" xfId="5" applyFont="1" applyAlignment="1">
      <alignment horizontal="left"/>
    </xf>
    <xf numFmtId="0" fontId="12" fillId="0" borderId="5" xfId="5" applyFont="1" applyBorder="1" applyAlignment="1">
      <alignment horizontal="center" vertical="top" wrapText="1"/>
    </xf>
    <xf numFmtId="0" fontId="12" fillId="0" borderId="6" xfId="5" applyFont="1" applyBorder="1" applyAlignment="1">
      <alignment horizontal="center" vertical="top" wrapText="1"/>
    </xf>
    <xf numFmtId="0" fontId="13" fillId="0" borderId="0" xfId="5" applyFont="1" applyAlignment="1">
      <alignment horizontal="left"/>
    </xf>
    <xf numFmtId="0" fontId="6" fillId="0" borderId="0" xfId="3" applyFont="1" applyAlignment="1">
      <alignment horizontal="right" vertical="top" wrapText="1"/>
    </xf>
    <xf numFmtId="0" fontId="15" fillId="0" borderId="2" xfId="5" applyFont="1" applyBorder="1" applyAlignment="1">
      <alignment horizontal="center" vertical="top" wrapText="1"/>
    </xf>
    <xf numFmtId="0" fontId="15" fillId="0" borderId="2" xfId="5" applyFont="1" applyBorder="1" applyAlignment="1">
      <alignment horizontal="center" vertical="center" wrapText="1"/>
    </xf>
    <xf numFmtId="0" fontId="15" fillId="0" borderId="12" xfId="5" applyFont="1" applyBorder="1" applyAlignment="1">
      <alignment horizontal="center" vertical="top" wrapText="1"/>
    </xf>
    <xf numFmtId="0" fontId="15" fillId="0" borderId="13" xfId="5" applyFont="1" applyBorder="1" applyAlignment="1">
      <alignment horizontal="center" vertical="top" wrapText="1"/>
    </xf>
    <xf numFmtId="0" fontId="15" fillId="0" borderId="14" xfId="5" applyFont="1" applyBorder="1" applyAlignment="1">
      <alignment horizontal="center" vertical="top" wrapText="1"/>
    </xf>
    <xf numFmtId="0" fontId="15" fillId="0" borderId="8" xfId="5" applyFont="1" applyBorder="1" applyAlignment="1">
      <alignment horizontal="center" vertical="top" wrapText="1"/>
    </xf>
    <xf numFmtId="0" fontId="15" fillId="0" borderId="7" xfId="5" applyFont="1" applyBorder="1" applyAlignment="1">
      <alignment horizontal="center" vertical="top" wrapText="1"/>
    </xf>
    <xf numFmtId="0" fontId="15" fillId="0" borderId="15" xfId="5" applyFont="1" applyBorder="1" applyAlignment="1">
      <alignment horizontal="center" vertical="top" wrapText="1"/>
    </xf>
    <xf numFmtId="0" fontId="15" fillId="0" borderId="1" xfId="5" applyFont="1" applyBorder="1" applyAlignment="1">
      <alignment horizontal="center" vertical="center" wrapText="1"/>
    </xf>
    <xf numFmtId="0" fontId="15" fillId="0" borderId="10" xfId="5" applyFont="1" applyBorder="1" applyAlignment="1">
      <alignment horizontal="center" vertical="center" wrapText="1"/>
    </xf>
    <xf numFmtId="0" fontId="15" fillId="0" borderId="3" xfId="5" applyFont="1" applyBorder="1" applyAlignment="1">
      <alignment horizontal="center" vertical="center" wrapText="1"/>
    </xf>
    <xf numFmtId="0" fontId="15" fillId="0" borderId="12" xfId="5" applyFont="1" applyBorder="1" applyAlignment="1">
      <alignment horizontal="center" vertical="center" wrapText="1"/>
    </xf>
    <xf numFmtId="0" fontId="15" fillId="0" borderId="13" xfId="5" applyFont="1" applyBorder="1" applyAlignment="1">
      <alignment horizontal="center" vertical="center" wrapText="1"/>
    </xf>
    <xf numFmtId="0" fontId="15" fillId="0" borderId="14" xfId="5" applyFont="1" applyBorder="1" applyAlignment="1">
      <alignment horizontal="center" vertical="center" wrapText="1"/>
    </xf>
    <xf numFmtId="0" fontId="15" fillId="0" borderId="8" xfId="5" applyFont="1" applyBorder="1" applyAlignment="1">
      <alignment horizontal="center" vertical="center" wrapText="1"/>
    </xf>
    <xf numFmtId="0" fontId="15" fillId="0" borderId="7" xfId="5" applyFont="1" applyBorder="1" applyAlignment="1">
      <alignment horizontal="center" vertical="center" wrapText="1"/>
    </xf>
    <xf numFmtId="0" fontId="15" fillId="0" borderId="15" xfId="5" applyFont="1" applyBorder="1" applyAlignment="1">
      <alignment horizontal="center" vertical="center" wrapText="1"/>
    </xf>
    <xf numFmtId="0" fontId="11" fillId="0" borderId="0" xfId="3" applyFont="1" applyAlignment="1">
      <alignment horizontal="center"/>
    </xf>
    <xf numFmtId="0" fontId="5" fillId="0" borderId="0" xfId="3" applyFont="1" applyAlignment="1">
      <alignment horizontal="center"/>
    </xf>
    <xf numFmtId="0" fontId="26" fillId="0" borderId="0" xfId="3" applyFont="1" applyAlignment="1">
      <alignment horizontal="center"/>
    </xf>
    <xf numFmtId="0" fontId="31" fillId="0" borderId="0" xfId="3" applyFont="1" applyAlignment="1">
      <alignment horizontal="center"/>
    </xf>
    <xf numFmtId="0" fontId="17" fillId="0" borderId="7" xfId="5" applyFont="1" applyBorder="1" applyAlignment="1">
      <alignment horizontal="right"/>
    </xf>
    <xf numFmtId="0" fontId="2" fillId="0" borderId="0" xfId="1" applyFont="1" applyAlignment="1">
      <alignment horizontal="center"/>
    </xf>
    <xf numFmtId="0" fontId="63" fillId="2" borderId="2" xfId="0" applyFont="1" applyFill="1" applyBorder="1" applyAlignment="1">
      <alignment horizontal="center" vertical="center" wrapText="1"/>
    </xf>
    <xf numFmtId="0" fontId="59" fillId="3" borderId="0" xfId="0" applyFont="1" applyFill="1" applyBorder="1" applyAlignment="1">
      <alignment horizontal="left"/>
    </xf>
    <xf numFmtId="0" fontId="2" fillId="0" borderId="0" xfId="1" applyFont="1" applyAlignment="1">
      <alignment horizontal="center" vertical="top"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58" fillId="0" borderId="0" xfId="0" applyFont="1" applyFill="1" applyBorder="1" applyAlignment="1">
      <alignment horizontal="left" vertical="center"/>
    </xf>
    <xf numFmtId="0" fontId="59" fillId="3" borderId="0" xfId="0" applyFont="1" applyFill="1" applyBorder="1" applyAlignment="1">
      <alignment horizontal="left" vertical="center" wrapText="1"/>
    </xf>
    <xf numFmtId="0" fontId="17" fillId="0" borderId="7" xfId="0" applyFont="1" applyBorder="1" applyAlignment="1">
      <alignment horizontal="right"/>
    </xf>
    <xf numFmtId="0" fontId="10" fillId="0" borderId="0" xfId="0" applyFont="1" applyAlignment="1">
      <alignment horizontal="right"/>
    </xf>
    <xf numFmtId="0" fontId="33" fillId="0" borderId="0" xfId="0" applyFont="1" applyAlignment="1">
      <alignment horizontal="center"/>
    </xf>
    <xf numFmtId="0" fontId="32" fillId="0" borderId="0" xfId="0" applyFont="1" applyAlignment="1">
      <alignment horizontal="center"/>
    </xf>
    <xf numFmtId="0" fontId="32" fillId="0" borderId="0" xfId="0" applyFont="1" applyAlignment="1">
      <alignment horizontal="center" wrapText="1"/>
    </xf>
    <xf numFmtId="0" fontId="35" fillId="0" borderId="2" xfId="0" applyFont="1" applyBorder="1" applyAlignment="1">
      <alignment horizontal="left"/>
    </xf>
    <xf numFmtId="0" fontId="17" fillId="0" borderId="0" xfId="0" applyFont="1" applyBorder="1" applyAlignment="1">
      <alignment horizontal="right"/>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vertical="top" wrapText="1"/>
    </xf>
    <xf numFmtId="0" fontId="2" fillId="0" borderId="4" xfId="0" applyFont="1" applyBorder="1" applyAlignment="1">
      <alignment horizontal="center"/>
    </xf>
    <xf numFmtId="0" fontId="12" fillId="0" borderId="0" xfId="0" applyFont="1" applyAlignment="1">
      <alignment horizontal="center"/>
    </xf>
    <xf numFmtId="0" fontId="5" fillId="0" borderId="0" xfId="0" applyFont="1" applyAlignment="1">
      <alignment horizont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2" applyFont="1" applyAlignment="1">
      <alignment horizontal="center" vertical="top" wrapText="1"/>
    </xf>
    <xf numFmtId="0" fontId="46" fillId="0" borderId="0" xfId="0" applyFont="1" applyBorder="1" applyAlignment="1">
      <alignment horizontal="left"/>
    </xf>
    <xf numFmtId="0" fontId="7" fillId="0" borderId="0" xfId="0" applyFont="1"/>
    <xf numFmtId="0" fontId="14" fillId="0" borderId="0" xfId="0" applyFont="1" applyAlignment="1">
      <alignment horizontal="left"/>
    </xf>
    <xf numFmtId="0" fontId="2" fillId="0" borderId="0" xfId="0" applyFont="1" applyBorder="1" applyAlignment="1">
      <alignment horizontal="right"/>
    </xf>
    <xf numFmtId="0" fontId="4" fillId="0" borderId="0" xfId="0" applyFont="1" applyAlignment="1">
      <alignment horizontal="center"/>
    </xf>
    <xf numFmtId="0" fontId="2" fillId="0" borderId="2" xfId="1" applyFont="1" applyBorder="1" applyAlignment="1">
      <alignment horizontal="center" vertical="top" wrapText="1"/>
    </xf>
    <xf numFmtId="0" fontId="2" fillId="0" borderId="1" xfId="1" applyFont="1" applyBorder="1" applyAlignment="1">
      <alignment horizontal="center" vertical="top" wrapText="1"/>
    </xf>
    <xf numFmtId="0" fontId="2" fillId="0" borderId="10" xfId="1" applyFont="1" applyBorder="1" applyAlignment="1">
      <alignment horizontal="center" vertical="top" wrapText="1"/>
    </xf>
    <xf numFmtId="0" fontId="2" fillId="0" borderId="3" xfId="1" applyFont="1" applyBorder="1" applyAlignment="1">
      <alignment horizontal="center" vertical="top" wrapText="1"/>
    </xf>
    <xf numFmtId="0" fontId="2" fillId="0" borderId="2" xfId="1" applyFont="1" applyBorder="1" applyAlignment="1">
      <alignment horizontal="center" vertical="center" wrapText="1"/>
    </xf>
    <xf numFmtId="0" fontId="7" fillId="0" borderId="13" xfId="1" applyFont="1" applyBorder="1" applyAlignment="1">
      <alignment horizontal="left" wrapText="1"/>
    </xf>
    <xf numFmtId="0" fontId="6" fillId="0" borderId="0" xfId="1" applyFont="1" applyAlignment="1">
      <alignment horizontal="center"/>
    </xf>
    <xf numFmtId="0" fontId="11" fillId="0" borderId="0" xfId="1" applyFont="1" applyAlignment="1">
      <alignment horizontal="center"/>
    </xf>
    <xf numFmtId="0" fontId="2" fillId="2" borderId="1" xfId="1" applyFont="1" applyFill="1" applyBorder="1" applyAlignment="1">
      <alignment horizontal="center" vertical="top" wrapText="1"/>
    </xf>
    <xf numFmtId="0" fontId="2" fillId="2" borderId="10" xfId="1" applyFont="1" applyFill="1" applyBorder="1" applyAlignment="1">
      <alignment horizontal="center" vertical="top" wrapText="1"/>
    </xf>
    <xf numFmtId="0" fontId="2" fillId="2" borderId="3" xfId="1" applyFont="1" applyFill="1" applyBorder="1" applyAlignment="1">
      <alignment horizontal="center" vertical="top" wrapText="1"/>
    </xf>
    <xf numFmtId="0" fontId="8" fillId="0" borderId="0" xfId="1" applyFont="1" applyBorder="1" applyAlignment="1">
      <alignment horizontal="left"/>
    </xf>
    <xf numFmtId="0" fontId="2" fillId="0" borderId="14"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6" xfId="0" applyFont="1" applyFill="1" applyBorder="1" applyAlignment="1">
      <alignment horizontal="center" vertical="top" wrapText="1"/>
    </xf>
    <xf numFmtId="0" fontId="7" fillId="0" borderId="0" xfId="0" applyFont="1" applyBorder="1" applyAlignment="1">
      <alignment horizontal="left" vertical="top" wrapText="1"/>
    </xf>
    <xf numFmtId="0" fontId="6" fillId="0" borderId="0" xfId="0" applyFont="1" applyAlignment="1">
      <alignment horizontal="left"/>
    </xf>
    <xf numFmtId="0" fontId="2" fillId="0" borderId="1" xfId="0" applyFont="1" applyBorder="1" applyAlignment="1">
      <alignment horizontal="center" vertical="top"/>
    </xf>
    <xf numFmtId="0" fontId="2" fillId="0" borderId="3" xfId="0" applyFont="1" applyBorder="1" applyAlignment="1">
      <alignment horizontal="center" vertical="top"/>
    </xf>
    <xf numFmtId="0" fontId="3" fillId="0" borderId="0" xfId="0" applyFont="1" applyAlignment="1">
      <alignment horizontal="right"/>
    </xf>
    <xf numFmtId="0" fontId="2" fillId="0" borderId="5" xfId="0" applyFont="1" applyBorder="1" applyAlignment="1">
      <alignment horizontal="center" vertical="top"/>
    </xf>
    <xf numFmtId="0" fontId="2" fillId="0" borderId="9" xfId="0" applyFont="1" applyBorder="1" applyAlignment="1">
      <alignment horizontal="center" vertical="top"/>
    </xf>
    <xf numFmtId="0" fontId="2" fillId="0" borderId="6" xfId="0" applyFont="1" applyBorder="1" applyAlignment="1">
      <alignment horizontal="center" vertical="top"/>
    </xf>
    <xf numFmtId="0" fontId="2" fillId="0" borderId="0" xfId="0" applyFont="1" applyAlignment="1">
      <alignment horizontal="right"/>
    </xf>
    <xf numFmtId="0" fontId="11" fillId="0" borderId="0" xfId="0" applyFont="1" applyAlignment="1">
      <alignment horizontal="center" wrapText="1"/>
    </xf>
    <xf numFmtId="0" fontId="8" fillId="0" borderId="0" xfId="0" applyFont="1" applyAlignment="1">
      <alignment horizontal="center" wrapText="1"/>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40" fillId="0" borderId="0" xfId="0" applyFont="1" applyAlignment="1">
      <alignment horizontal="center"/>
    </xf>
    <xf numFmtId="0" fontId="56" fillId="0" borderId="0" xfId="0" applyFont="1" applyBorder="1" applyAlignment="1">
      <alignment horizontal="center" vertical="top"/>
    </xf>
    <xf numFmtId="0" fontId="52" fillId="0" borderId="2" xfId="0" applyFont="1" applyBorder="1" applyAlignment="1">
      <alignment horizontal="center" vertical="top" wrapText="1"/>
    </xf>
    <xf numFmtId="0" fontId="52" fillId="0" borderId="1" xfId="0" applyFont="1" applyBorder="1" applyAlignment="1">
      <alignment horizontal="center" vertical="top" wrapText="1"/>
    </xf>
    <xf numFmtId="0" fontId="52" fillId="0" borderId="10" xfId="0" applyFont="1" applyBorder="1" applyAlignment="1">
      <alignment horizontal="center" vertical="top" wrapText="1"/>
    </xf>
    <xf numFmtId="0" fontId="52" fillId="0" borderId="3" xfId="0" applyFont="1" applyBorder="1" applyAlignment="1">
      <alignment horizontal="center" vertical="top" wrapText="1"/>
    </xf>
    <xf numFmtId="0" fontId="45" fillId="0" borderId="7" xfId="0" applyFont="1" applyBorder="1" applyAlignment="1">
      <alignment horizontal="right"/>
    </xf>
    <xf numFmtId="0" fontId="35" fillId="0" borderId="7" xfId="0" applyFont="1" applyBorder="1" applyAlignment="1">
      <alignment horizontal="right"/>
    </xf>
    <xf numFmtId="0" fontId="35" fillId="0" borderId="1" xfId="0" applyFont="1" applyBorder="1" applyAlignment="1">
      <alignment horizontal="center" vertical="top" wrapText="1"/>
    </xf>
    <xf numFmtId="0" fontId="35" fillId="0" borderId="3" xfId="0" applyFont="1" applyBorder="1" applyAlignment="1">
      <alignment horizontal="center" vertical="top" wrapText="1"/>
    </xf>
    <xf numFmtId="0" fontId="35" fillId="0" borderId="2" xfId="0" applyFont="1" applyBorder="1" applyAlignment="1">
      <alignment horizontal="center" vertical="top" wrapText="1"/>
    </xf>
    <xf numFmtId="0" fontId="35" fillId="0" borderId="5" xfId="0" applyFont="1" applyBorder="1" applyAlignment="1">
      <alignment horizontal="center" vertical="top" wrapText="1"/>
    </xf>
    <xf numFmtId="0" fontId="35" fillId="0" borderId="9" xfId="0" applyFont="1" applyBorder="1" applyAlignment="1">
      <alignment horizontal="center" vertical="top" wrapText="1"/>
    </xf>
    <xf numFmtId="0" fontId="35" fillId="0" borderId="6" xfId="0" applyFont="1" applyBorder="1" applyAlignment="1">
      <alignment horizontal="center" vertical="top" wrapText="1"/>
    </xf>
    <xf numFmtId="0" fontId="2" fillId="2" borderId="1" xfId="1" quotePrefix="1" applyFont="1" applyFill="1" applyBorder="1" applyAlignment="1">
      <alignment horizontal="center" vertical="center" wrapText="1"/>
    </xf>
    <xf numFmtId="0" fontId="2" fillId="2" borderId="3" xfId="1" quotePrefix="1" applyFont="1" applyFill="1" applyBorder="1" applyAlignment="1">
      <alignment horizontal="center" vertical="center" wrapText="1"/>
    </xf>
    <xf numFmtId="0" fontId="5" fillId="0" borderId="0" xfId="1" applyFont="1" applyAlignment="1">
      <alignment horizontal="center"/>
    </xf>
    <xf numFmtId="0" fontId="5" fillId="0" borderId="0" xfId="1" applyFont="1" applyAlignment="1"/>
    <xf numFmtId="0" fontId="2" fillId="0" borderId="0" xfId="1" applyFont="1" applyAlignment="1">
      <alignment horizontal="left"/>
    </xf>
    <xf numFmtId="0" fontId="2" fillId="2" borderId="5" xfId="1" quotePrefix="1" applyFont="1" applyFill="1" applyBorder="1" applyAlignment="1">
      <alignment horizontal="center" vertical="center" wrapText="1"/>
    </xf>
    <xf numFmtId="0" fontId="2" fillId="2" borderId="9" xfId="1" quotePrefix="1" applyFont="1" applyFill="1" applyBorder="1" applyAlignment="1">
      <alignment horizontal="center" vertical="center" wrapText="1"/>
    </xf>
    <xf numFmtId="0" fontId="2" fillId="2" borderId="6" xfId="1" quotePrefix="1" applyFont="1" applyFill="1" applyBorder="1" applyAlignment="1">
      <alignment horizontal="center" vertical="center" wrapText="1"/>
    </xf>
    <xf numFmtId="0" fontId="2" fillId="0" borderId="5" xfId="1" applyFont="1" applyBorder="1" applyAlignment="1">
      <alignment horizontal="left" vertical="center"/>
    </xf>
    <xf numFmtId="0" fontId="2" fillId="0" borderId="9" xfId="1" applyFont="1" applyBorder="1" applyAlignment="1">
      <alignment horizontal="left" vertical="center"/>
    </xf>
    <xf numFmtId="0" fontId="2" fillId="0" borderId="6" xfId="1" applyFont="1" applyBorder="1" applyAlignment="1">
      <alignment horizontal="left" vertical="center"/>
    </xf>
    <xf numFmtId="0" fontId="2" fillId="0" borderId="2" xfId="1" applyFont="1" applyBorder="1" applyAlignment="1">
      <alignment horizontal="left" vertical="center" wrapText="1"/>
    </xf>
    <xf numFmtId="0" fontId="2" fillId="0" borderId="0" xfId="1" applyFont="1" applyBorder="1" applyAlignment="1">
      <alignment horizontal="center" vertical="top" wrapText="1"/>
    </xf>
    <xf numFmtId="0" fontId="2" fillId="0" borderId="0" xfId="2" applyFont="1" applyAlignment="1">
      <alignment horizontal="center"/>
    </xf>
    <xf numFmtId="0" fontId="2" fillId="0" borderId="0" xfId="1" applyFont="1" applyAlignment="1">
      <alignment horizontal="left" vertical="top" wrapText="1"/>
    </xf>
    <xf numFmtId="0" fontId="16" fillId="0" borderId="0" xfId="0" applyFont="1" applyAlignment="1">
      <alignment horizont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wrapText="1"/>
    </xf>
    <xf numFmtId="0" fontId="17" fillId="0" borderId="10" xfId="0" applyFont="1" applyBorder="1" applyAlignment="1">
      <alignment horizontal="center"/>
    </xf>
    <xf numFmtId="0" fontId="17" fillId="0" borderId="3" xfId="0" applyFont="1" applyBorder="1" applyAlignment="1">
      <alignment horizontal="center"/>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0" xfId="0" applyFont="1" applyAlignment="1">
      <alignment vertical="top" wrapText="1"/>
    </xf>
    <xf numFmtId="0" fontId="5" fillId="0" borderId="0" xfId="0" applyFont="1" applyAlignment="1">
      <alignment horizontal="center" vertical="top" wrapText="1"/>
    </xf>
    <xf numFmtId="0" fontId="36" fillId="0" borderId="0" xfId="0" applyFont="1" applyBorder="1" applyAlignment="1">
      <alignment horizontal="center"/>
    </xf>
    <xf numFmtId="0" fontId="48" fillId="0" borderId="2" xfId="0" applyFont="1" applyBorder="1" applyAlignment="1">
      <alignment horizontal="center" vertical="top" wrapText="1"/>
    </xf>
    <xf numFmtId="0" fontId="17" fillId="2" borderId="7" xfId="0" applyFont="1" applyFill="1" applyBorder="1" applyAlignment="1">
      <alignment horizontal="right"/>
    </xf>
    <xf numFmtId="0" fontId="48" fillId="2" borderId="5" xfId="0" applyFont="1" applyFill="1" applyBorder="1" applyAlignment="1">
      <alignment horizontal="center" vertical="top" wrapText="1"/>
    </xf>
    <xf numFmtId="0" fontId="48" fillId="2" borderId="9" xfId="0" applyFont="1" applyFill="1" applyBorder="1" applyAlignment="1">
      <alignment horizontal="center" vertical="top" wrapText="1"/>
    </xf>
    <xf numFmtId="0" fontId="48" fillId="2" borderId="6" xfId="0" applyFont="1" applyFill="1" applyBorder="1" applyAlignment="1">
      <alignment horizontal="center" vertical="top" wrapText="1"/>
    </xf>
    <xf numFmtId="0" fontId="10" fillId="0" borderId="7" xfId="0" applyFont="1" applyBorder="1" applyAlignment="1">
      <alignment horizontal="right"/>
    </xf>
    <xf numFmtId="0" fontId="2" fillId="2" borderId="2" xfId="0" applyFont="1" applyFill="1" applyBorder="1" applyAlignment="1">
      <alignment horizontal="center" vertical="top" wrapText="1"/>
    </xf>
    <xf numFmtId="0" fontId="66" fillId="0" borderId="1" xfId="0" applyFont="1" applyBorder="1" applyAlignment="1">
      <alignment horizontal="left" vertical="top" wrapText="1"/>
    </xf>
    <xf numFmtId="0" fontId="66" fillId="0" borderId="10" xfId="0" applyFont="1" applyBorder="1" applyAlignment="1">
      <alignment horizontal="left" vertical="top" wrapText="1"/>
    </xf>
    <xf numFmtId="0" fontId="66" fillId="0" borderId="3" xfId="0" applyFont="1" applyBorder="1" applyAlignment="1">
      <alignment horizontal="left" vertical="top" wrapText="1"/>
    </xf>
    <xf numFmtId="0" fontId="6" fillId="0" borderId="0" xfId="3" applyFont="1" applyAlignment="1">
      <alignment horizontal="center" vertical="top" wrapText="1"/>
    </xf>
    <xf numFmtId="0" fontId="2" fillId="0" borderId="2" xfId="3" applyFont="1" applyBorder="1" applyAlignment="1">
      <alignment horizontal="center" vertical="center" wrapText="1"/>
    </xf>
    <xf numFmtId="0" fontId="2" fillId="0" borderId="2" xfId="3" applyFont="1" applyBorder="1" applyAlignment="1">
      <alignment horizontal="center" vertical="top" wrapText="1"/>
    </xf>
    <xf numFmtId="0" fontId="0" fillId="0" borderId="2" xfId="0" applyBorder="1" applyAlignment="1">
      <alignment horizontal="center" vertical="top" wrapText="1"/>
    </xf>
    <xf numFmtId="0" fontId="6" fillId="0" borderId="0" xfId="3" applyFont="1" applyAlignment="1">
      <alignment horizontal="center"/>
    </xf>
    <xf numFmtId="0" fontId="0" fillId="0" borderId="0" xfId="0" applyAlignment="1">
      <alignment horizontal="left"/>
    </xf>
    <xf numFmtId="0" fontId="7" fillId="0" borderId="0" xfId="3" applyAlignment="1">
      <alignment horizontal="center"/>
    </xf>
    <xf numFmtId="0" fontId="8" fillId="0" borderId="0" xfId="3" applyFont="1" applyAlignment="1">
      <alignment horizontal="center"/>
    </xf>
    <xf numFmtId="0" fontId="2" fillId="0" borderId="5" xfId="3" applyFont="1" applyBorder="1" applyAlignment="1">
      <alignment horizontal="center" vertical="top"/>
    </xf>
    <xf numFmtId="0" fontId="2" fillId="0" borderId="9" xfId="3" applyFont="1" applyBorder="1" applyAlignment="1">
      <alignment horizontal="center" vertical="top"/>
    </xf>
    <xf numFmtId="0" fontId="2" fillId="0" borderId="2" xfId="3" applyFont="1" applyBorder="1" applyAlignment="1">
      <alignment horizontal="center" vertical="top"/>
    </xf>
    <xf numFmtId="0" fontId="2" fillId="0" borderId="1" xfId="3" applyFont="1" applyBorder="1" applyAlignment="1">
      <alignment horizontal="center" vertical="top" wrapText="1"/>
    </xf>
    <xf numFmtId="0" fontId="2" fillId="0" borderId="3" xfId="3" applyFont="1" applyBorder="1" applyAlignment="1">
      <alignment horizontal="center" vertical="top" wrapText="1"/>
    </xf>
    <xf numFmtId="0" fontId="6" fillId="0" borderId="5" xfId="3" applyFont="1" applyBorder="1" applyAlignment="1">
      <alignment horizontal="center" vertical="top"/>
    </xf>
    <xf numFmtId="0" fontId="6" fillId="0" borderId="9" xfId="3" applyFont="1" applyBorder="1" applyAlignment="1">
      <alignment horizontal="center" vertical="top"/>
    </xf>
    <xf numFmtId="0" fontId="6" fillId="0" borderId="16" xfId="3" applyFont="1" applyBorder="1" applyAlignment="1">
      <alignment horizontal="center" vertical="top"/>
    </xf>
    <xf numFmtId="0" fontId="4" fillId="0" borderId="0" xfId="3" applyFont="1" applyAlignment="1">
      <alignment horizontal="center"/>
    </xf>
    <xf numFmtId="0" fontId="7" fillId="0" borderId="0" xfId="3" applyAlignment="1">
      <alignment horizontal="left"/>
    </xf>
    <xf numFmtId="0" fontId="2" fillId="0" borderId="5" xfId="3" applyFont="1" applyBorder="1" applyAlignment="1">
      <alignment horizontal="center" vertical="top" wrapText="1"/>
    </xf>
    <xf numFmtId="0" fontId="2" fillId="0" borderId="9" xfId="3" applyFont="1" applyBorder="1" applyAlignment="1">
      <alignment horizontal="center" vertical="top" wrapText="1"/>
    </xf>
    <xf numFmtId="0" fontId="2" fillId="0" borderId="6" xfId="3" applyFont="1" applyBorder="1" applyAlignment="1">
      <alignment horizontal="center" vertical="top" wrapText="1"/>
    </xf>
    <xf numFmtId="0" fontId="32" fillId="0" borderId="0" xfId="0" applyFont="1" applyAlignment="1">
      <alignment horizontal="right"/>
    </xf>
    <xf numFmtId="0" fontId="35" fillId="0" borderId="0" xfId="0" applyFont="1" applyAlignment="1">
      <alignment horizontal="center" wrapText="1"/>
    </xf>
    <xf numFmtId="0" fontId="17" fillId="0" borderId="7" xfId="0" applyFont="1" applyBorder="1" applyAlignment="1">
      <alignment horizontal="left"/>
    </xf>
    <xf numFmtId="0" fontId="15" fillId="0" borderId="0" xfId="1" applyFont="1" applyAlignment="1">
      <alignment horizontal="center"/>
    </xf>
    <xf numFmtId="0" fontId="35" fillId="0" borderId="10" xfId="0" applyFont="1" applyBorder="1" applyAlignment="1">
      <alignment horizontal="center" vertical="top" wrapText="1"/>
    </xf>
    <xf numFmtId="0" fontId="2" fillId="2" borderId="2" xfId="1" quotePrefix="1" applyFont="1" applyFill="1" applyBorder="1" applyAlignment="1">
      <alignment horizontal="center" vertical="center" wrapText="1"/>
    </xf>
    <xf numFmtId="0" fontId="17" fillId="0" borderId="7" xfId="0" applyFont="1" applyBorder="1" applyAlignment="1">
      <alignment horizontal="center"/>
    </xf>
    <xf numFmtId="0" fontId="17" fillId="0" borderId="0" xfId="1" applyFont="1" applyAlignment="1">
      <alignment horizontal="right"/>
    </xf>
    <xf numFmtId="0" fontId="2" fillId="2" borderId="2" xfId="1" applyFont="1" applyFill="1" applyBorder="1" applyAlignment="1">
      <alignment horizontal="center" vertical="center" wrapText="1"/>
    </xf>
    <xf numFmtId="0" fontId="2" fillId="0" borderId="2" xfId="1" applyFont="1" applyBorder="1" applyAlignment="1">
      <alignment horizontal="left"/>
    </xf>
    <xf numFmtId="0" fontId="60" fillId="0" borderId="0" xfId="0" applyFont="1" applyBorder="1" applyAlignment="1">
      <alignment horizontal="left" vertical="center" wrapText="1"/>
    </xf>
    <xf numFmtId="0" fontId="51" fillId="0" borderId="0" xfId="0" applyFont="1" applyBorder="1" applyAlignment="1">
      <alignment horizontal="center" vertical="top"/>
    </xf>
    <xf numFmtId="0" fontId="2" fillId="0" borderId="7" xfId="0" applyFont="1" applyBorder="1" applyAlignment="1">
      <alignment horizontal="left"/>
    </xf>
    <xf numFmtId="0" fontId="52" fillId="0" borderId="12" xfId="0"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1" xfId="0" applyFont="1" applyBorder="1" applyAlignment="1">
      <alignment horizontal="center" vertical="top" wrapText="1"/>
    </xf>
    <xf numFmtId="0" fontId="52" fillId="0" borderId="0" xfId="0" applyFont="1" applyBorder="1" applyAlignment="1">
      <alignment horizontal="center" vertical="top" wrapText="1"/>
    </xf>
    <xf numFmtId="0" fontId="52" fillId="0" borderId="17" xfId="0" applyFont="1" applyBorder="1" applyAlignment="1">
      <alignment horizontal="center" vertical="top"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42" fillId="0" borderId="0" xfId="0" applyFont="1" applyAlignment="1">
      <alignment horizontal="center" vertical="center" wrapText="1"/>
    </xf>
    <xf numFmtId="0" fontId="15" fillId="0" borderId="2" xfId="0" applyFont="1" applyBorder="1" applyAlignment="1">
      <alignment horizontal="center" vertical="top"/>
    </xf>
    <xf numFmtId="0" fontId="15" fillId="0" borderId="0" xfId="0" applyFont="1" applyAlignment="1">
      <alignment horizontal="center" vertical="top" wrapText="1"/>
    </xf>
    <xf numFmtId="0" fontId="15" fillId="0" borderId="0" xfId="0" applyFont="1" applyAlignment="1">
      <alignment horizontal="right" vertical="top" wrapText="1"/>
    </xf>
    <xf numFmtId="0" fontId="15" fillId="0" borderId="2" xfId="0" applyFont="1" applyBorder="1" applyAlignment="1">
      <alignment horizontal="center" vertical="top" wrapText="1"/>
    </xf>
    <xf numFmtId="0" fontId="15" fillId="0" borderId="10" xfId="0" applyFont="1" applyBorder="1"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7" fillId="3" borderId="0" xfId="0" applyFont="1" applyFill="1" applyAlignment="1">
      <alignment horizontal="center"/>
    </xf>
    <xf numFmtId="0" fontId="2" fillId="2" borderId="0" xfId="0" applyFont="1" applyFill="1" applyBorder="1" applyAlignment="1">
      <alignment horizontal="right"/>
    </xf>
    <xf numFmtId="0" fontId="2" fillId="2" borderId="5"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Alignment="1">
      <alignment horizontal="left"/>
    </xf>
    <xf numFmtId="0" fontId="2" fillId="2" borderId="12"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0" xfId="0" applyFont="1" applyFill="1" applyAlignment="1">
      <alignment horizontal="right"/>
    </xf>
    <xf numFmtId="0" fontId="2" fillId="2" borderId="2" xfId="0" applyFont="1" applyFill="1" applyBorder="1" applyAlignment="1">
      <alignment horizontal="center" wrapText="1"/>
    </xf>
    <xf numFmtId="0" fontId="16" fillId="2" borderId="0" xfId="0" applyFont="1" applyFill="1" applyAlignment="1">
      <alignment horizontal="center" wrapText="1"/>
    </xf>
    <xf numFmtId="0" fontId="6"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center"/>
    </xf>
    <xf numFmtId="0" fontId="7" fillId="2" borderId="0" xfId="0" applyFont="1" applyFill="1" applyAlignment="1">
      <alignment horizontal="center"/>
    </xf>
    <xf numFmtId="0" fontId="3" fillId="2" borderId="0" xfId="0" applyFont="1" applyFill="1" applyAlignment="1">
      <alignment horizontal="right"/>
    </xf>
    <xf numFmtId="0" fontId="2" fillId="2" borderId="1" xfId="0" applyFont="1" applyFill="1" applyBorder="1" applyAlignment="1">
      <alignment horizontal="center" vertical="top" wrapText="1"/>
    </xf>
    <xf numFmtId="0" fontId="2" fillId="2" borderId="3" xfId="0" applyFont="1" applyFill="1" applyBorder="1" applyAlignment="1">
      <alignment horizontal="center" vertical="top" wrapText="1"/>
    </xf>
    <xf numFmtId="0" fontId="8" fillId="2" borderId="0" xfId="0" applyFont="1" applyFill="1" applyAlignment="1">
      <alignment horizontal="center" wrapText="1"/>
    </xf>
    <xf numFmtId="0" fontId="43" fillId="0" borderId="0" xfId="1" applyFont="1" applyAlignment="1">
      <alignment horizontal="center"/>
    </xf>
    <xf numFmtId="0" fontId="22" fillId="0" borderId="1" xfId="1" applyFont="1" applyBorder="1" applyAlignment="1">
      <alignment horizontal="center" vertical="top" wrapText="1"/>
    </xf>
    <xf numFmtId="0" fontId="22" fillId="0" borderId="3" xfId="1" applyFont="1" applyBorder="1" applyAlignment="1">
      <alignment horizontal="center" vertical="top" wrapText="1"/>
    </xf>
    <xf numFmtId="0" fontId="22" fillId="0" borderId="5" xfId="1" applyFont="1" applyBorder="1" applyAlignment="1">
      <alignment horizontal="center" vertical="top" wrapText="1"/>
    </xf>
    <xf numFmtId="0" fontId="22" fillId="0" borderId="9" xfId="1" applyFont="1" applyBorder="1" applyAlignment="1">
      <alignment horizontal="center" vertical="top" wrapText="1"/>
    </xf>
    <xf numFmtId="0" fontId="22" fillId="0" borderId="14" xfId="1" applyFont="1" applyBorder="1" applyAlignment="1">
      <alignment horizontal="center" vertical="top" wrapText="1"/>
    </xf>
    <xf numFmtId="0" fontId="22" fillId="0" borderId="2" xfId="1" applyFont="1" applyBorder="1" applyAlignment="1">
      <alignment horizontal="center" vertical="top" wrapText="1"/>
    </xf>
    <xf numFmtId="0" fontId="22" fillId="0" borderId="6" xfId="1" applyFont="1" applyBorder="1" applyAlignment="1">
      <alignment horizontal="center" vertical="top" wrapText="1"/>
    </xf>
    <xf numFmtId="0" fontId="18" fillId="0" borderId="2" xfId="1" applyFont="1" applyBorder="1" applyAlignment="1">
      <alignment horizontal="center" vertical="top" wrapText="1"/>
    </xf>
    <xf numFmtId="0" fontId="29" fillId="0" borderId="0" xfId="1" applyFont="1" applyAlignment="1">
      <alignment horizontal="center"/>
    </xf>
    <xf numFmtId="0" fontId="6" fillId="0" borderId="2" xfId="0" applyFont="1" applyBorder="1" applyAlignment="1">
      <alignment horizontal="center" vertical="top" wrapText="1"/>
    </xf>
    <xf numFmtId="0" fontId="21" fillId="0" borderId="2" xfId="1" applyFont="1" applyBorder="1" applyAlignment="1">
      <alignment horizontal="center" vertical="top" wrapText="1"/>
    </xf>
    <xf numFmtId="0" fontId="21" fillId="0" borderId="1" xfId="1" applyFont="1" applyBorder="1" applyAlignment="1">
      <alignment horizontal="center" vertical="top" wrapText="1"/>
    </xf>
    <xf numFmtId="0" fontId="21" fillId="0" borderId="3" xfId="1" applyFont="1" applyBorder="1" applyAlignment="1">
      <alignment horizontal="center" vertical="top" wrapText="1"/>
    </xf>
    <xf numFmtId="0" fontId="20" fillId="0" borderId="1" xfId="1" applyFont="1" applyBorder="1" applyAlignment="1">
      <alignment horizontal="center" vertical="top" wrapText="1"/>
    </xf>
    <xf numFmtId="0" fontId="20" fillId="0" borderId="3" xfId="1" applyFont="1" applyBorder="1" applyAlignment="1">
      <alignment horizontal="center" vertical="top" wrapText="1"/>
    </xf>
    <xf numFmtId="0" fontId="20" fillId="0" borderId="5" xfId="1" applyFont="1" applyBorder="1" applyAlignment="1">
      <alignment horizontal="center" vertical="top" wrapText="1"/>
    </xf>
    <xf numFmtId="0" fontId="20" fillId="0" borderId="9" xfId="1" applyFont="1" applyBorder="1" applyAlignment="1">
      <alignment horizontal="center" vertical="top" wrapText="1"/>
    </xf>
    <xf numFmtId="0" fontId="20" fillId="0" borderId="6" xfId="1" applyFont="1" applyBorder="1" applyAlignment="1">
      <alignment horizontal="center" vertical="top" wrapText="1"/>
    </xf>
    <xf numFmtId="0" fontId="18" fillId="0" borderId="5" xfId="1" applyFont="1" applyBorder="1" applyAlignment="1">
      <alignment horizontal="center" vertical="top" wrapText="1"/>
    </xf>
    <xf numFmtId="0" fontId="18" fillId="0" borderId="9" xfId="1" applyFont="1" applyBorder="1" applyAlignment="1">
      <alignment horizontal="center" vertical="top" wrapText="1"/>
    </xf>
    <xf numFmtId="0" fontId="12"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wrapText="1"/>
    </xf>
    <xf numFmtId="0" fontId="20" fillId="0" borderId="1" xfId="1" applyFont="1" applyBorder="1" applyAlignment="1">
      <alignment horizontal="center" vertical="top"/>
    </xf>
    <xf numFmtId="0" fontId="20" fillId="0" borderId="10" xfId="1" applyFont="1" applyBorder="1" applyAlignment="1">
      <alignment horizontal="center" vertical="top"/>
    </xf>
    <xf numFmtId="0" fontId="20" fillId="0" borderId="3" xfId="1" applyFont="1" applyBorder="1" applyAlignment="1">
      <alignment horizontal="center" vertical="top"/>
    </xf>
    <xf numFmtId="0" fontId="22" fillId="0" borderId="10" xfId="1" applyFont="1" applyBorder="1" applyAlignment="1">
      <alignment horizontal="center" vertical="top" wrapText="1"/>
    </xf>
    <xf numFmtId="0" fontId="20" fillId="0" borderId="2" xfId="1" applyFont="1" applyBorder="1" applyAlignment="1">
      <alignment horizontal="center" wrapText="1"/>
    </xf>
    <xf numFmtId="0" fontId="20" fillId="0" borderId="5" xfId="1" applyFont="1" applyBorder="1" applyAlignment="1">
      <alignment horizontal="center" wrapText="1"/>
    </xf>
    <xf numFmtId="0" fontId="20" fillId="0" borderId="9" xfId="1" applyFont="1" applyBorder="1" applyAlignment="1">
      <alignment horizontal="center" wrapText="1"/>
    </xf>
    <xf numFmtId="0" fontId="20" fillId="0" borderId="6" xfId="1" applyFont="1" applyBorder="1" applyAlignment="1">
      <alignment horizontal="center" wrapText="1"/>
    </xf>
    <xf numFmtId="0" fontId="23" fillId="0" borderId="0" xfId="1" applyFont="1" applyAlignment="1">
      <alignment horizontal="center"/>
    </xf>
    <xf numFmtId="0" fontId="22" fillId="0" borderId="12" xfId="1" applyFont="1" applyBorder="1" applyAlignment="1">
      <alignment horizontal="center" vertical="top" wrapText="1"/>
    </xf>
    <xf numFmtId="0" fontId="22" fillId="0" borderId="11" xfId="1" applyFont="1" applyBorder="1" applyAlignment="1">
      <alignment horizontal="center" vertical="top" wrapText="1"/>
    </xf>
    <xf numFmtId="0" fontId="22" fillId="0" borderId="17" xfId="1" applyFont="1" applyBorder="1" applyAlignment="1">
      <alignment horizontal="center" vertical="top" wrapText="1"/>
    </xf>
    <xf numFmtId="0" fontId="2" fillId="0" borderId="0" xfId="4" applyFont="1" applyAlignment="1">
      <alignment horizontal="left"/>
    </xf>
    <xf numFmtId="0" fontId="7" fillId="0" borderId="0" xfId="4" applyAlignment="1">
      <alignment horizontal="left"/>
    </xf>
    <xf numFmtId="0" fontId="6" fillId="0" borderId="0" xfId="4" applyFont="1" applyAlignment="1">
      <alignment horizontal="right" vertical="top" wrapText="1"/>
    </xf>
    <xf numFmtId="0" fontId="6" fillId="0" borderId="0" xfId="4" applyFont="1" applyAlignment="1">
      <alignment horizontal="center" vertical="top" wrapText="1"/>
    </xf>
    <xf numFmtId="0" fontId="3" fillId="0" borderId="0" xfId="4" applyFont="1" applyAlignment="1">
      <alignment horizontal="right"/>
    </xf>
    <xf numFmtId="0" fontId="4" fillId="0" borderId="0" xfId="4" applyFont="1" applyAlignment="1">
      <alignment horizontal="center"/>
    </xf>
    <xf numFmtId="0" fontId="5" fillId="0" borderId="0" xfId="4" applyFont="1" applyAlignment="1">
      <alignment horizontal="center"/>
    </xf>
    <xf numFmtId="0" fontId="17" fillId="0" borderId="5" xfId="4" applyFont="1" applyBorder="1" applyAlignment="1">
      <alignment horizontal="center" vertical="top" wrapText="1"/>
    </xf>
    <xf numFmtId="0" fontId="17" fillId="0" borderId="9" xfId="4" applyFont="1" applyBorder="1" applyAlignment="1">
      <alignment horizontal="center" vertical="top" wrapText="1"/>
    </xf>
    <xf numFmtId="0" fontId="17" fillId="0" borderId="6" xfId="4" applyFont="1" applyBorder="1" applyAlignment="1">
      <alignment horizontal="center" vertical="top" wrapText="1"/>
    </xf>
    <xf numFmtId="0" fontId="2" fillId="0" borderId="5" xfId="4" applyFont="1" applyBorder="1" applyAlignment="1">
      <alignment horizontal="center"/>
    </xf>
    <xf numFmtId="0" fontId="2" fillId="0" borderId="6" xfId="4" applyFont="1" applyBorder="1" applyAlignment="1">
      <alignment horizontal="center"/>
    </xf>
    <xf numFmtId="0" fontId="8" fillId="0" borderId="5" xfId="4" applyFont="1" applyBorder="1" applyAlignment="1">
      <alignment horizontal="center" vertical="top" wrapText="1"/>
    </xf>
    <xf numFmtId="0" fontId="8" fillId="0" borderId="6" xfId="4" applyFont="1" applyBorder="1" applyAlignment="1">
      <alignment horizontal="center" vertical="top" wrapText="1"/>
    </xf>
    <xf numFmtId="0" fontId="17" fillId="0" borderId="7" xfId="4" applyFont="1" applyBorder="1" applyAlignment="1">
      <alignment horizontal="center"/>
    </xf>
    <xf numFmtId="0" fontId="17" fillId="0" borderId="1" xfId="4" applyFont="1" applyBorder="1" applyAlignment="1">
      <alignment horizontal="center" vertical="top" wrapText="1"/>
    </xf>
    <xf numFmtId="0" fontId="17" fillId="0" borderId="3" xfId="4" applyFont="1" applyBorder="1" applyAlignment="1">
      <alignment horizontal="center" vertical="top" wrapText="1"/>
    </xf>
    <xf numFmtId="0" fontId="17" fillId="0" borderId="5" xfId="4" applyFont="1" applyBorder="1" applyAlignment="1">
      <alignment horizontal="center" vertical="top"/>
    </xf>
    <xf numFmtId="0" fontId="17" fillId="0" borderId="9" xfId="4" applyFont="1" applyBorder="1" applyAlignment="1">
      <alignment horizontal="center" vertical="top"/>
    </xf>
    <xf numFmtId="0" fontId="17" fillId="0" borderId="6" xfId="4" applyFont="1" applyBorder="1" applyAlignment="1">
      <alignment horizontal="center" vertical="top"/>
    </xf>
    <xf numFmtId="0" fontId="17" fillId="0" borderId="12" xfId="4" applyFont="1" applyBorder="1" applyAlignment="1">
      <alignment horizontal="center" vertical="top" wrapText="1"/>
    </xf>
    <xf numFmtId="0" fontId="17" fillId="0" borderId="13" xfId="4" applyFont="1" applyBorder="1" applyAlignment="1">
      <alignment horizontal="center" vertical="top" wrapText="1"/>
    </xf>
    <xf numFmtId="0" fontId="17" fillId="0" borderId="14" xfId="4" applyFont="1" applyBorder="1" applyAlignment="1">
      <alignment horizontal="center" vertical="top" wrapText="1"/>
    </xf>
    <xf numFmtId="0" fontId="17" fillId="0" borderId="8" xfId="4" applyFont="1" applyBorder="1" applyAlignment="1">
      <alignment horizontal="center" vertical="top" wrapText="1"/>
    </xf>
    <xf numFmtId="0" fontId="17" fillId="0" borderId="7" xfId="4" applyFont="1" applyBorder="1" applyAlignment="1">
      <alignment horizontal="center" vertical="top" wrapText="1"/>
    </xf>
    <xf numFmtId="0" fontId="17" fillId="0" borderId="15" xfId="4" applyFont="1" applyBorder="1" applyAlignment="1">
      <alignment horizontal="center" vertical="top" wrapText="1"/>
    </xf>
    <xf numFmtId="0" fontId="7" fillId="0" borderId="0" xfId="3" applyFont="1"/>
    <xf numFmtId="0" fontId="2" fillId="0" borderId="0" xfId="3" applyFont="1" applyAlignment="1">
      <alignment horizontal="center" vertical="top" wrapText="1"/>
    </xf>
    <xf numFmtId="0" fontId="2" fillId="0" borderId="2" xfId="3" applyFont="1" applyBorder="1" applyAlignment="1">
      <alignment horizontal="center" vertical="center"/>
    </xf>
    <xf numFmtId="0" fontId="2" fillId="0" borderId="0" xfId="3" applyFont="1" applyAlignment="1">
      <alignment horizontal="right" vertical="top" wrapText="1"/>
    </xf>
    <xf numFmtId="0" fontId="2" fillId="0" borderId="0" xfId="3" applyFont="1" applyAlignment="1">
      <alignment horizontal="left"/>
    </xf>
    <xf numFmtId="0" fontId="2" fillId="0" borderId="0" xfId="3" applyFont="1" applyAlignment="1">
      <alignment horizontal="center"/>
    </xf>
    <xf numFmtId="0" fontId="12" fillId="0" borderId="0" xfId="3" applyFont="1" applyAlignment="1">
      <alignment horizontal="center"/>
    </xf>
    <xf numFmtId="0" fontId="5" fillId="0" borderId="0" xfId="3" applyFont="1" applyAlignment="1">
      <alignment horizontal="center" wrapText="1"/>
    </xf>
    <xf numFmtId="0" fontId="17" fillId="0" borderId="7" xfId="3" applyFont="1" applyBorder="1" applyAlignment="1">
      <alignment horizontal="right"/>
    </xf>
  </cellXfs>
  <cellStyles count="8">
    <cellStyle name="Hyperlink" xfId="6" builtinId="8"/>
    <cellStyle name="Normal" xfId="0" builtinId="0"/>
    <cellStyle name="Normal 2" xfId="1"/>
    <cellStyle name="Normal 2 2" xfId="2"/>
    <cellStyle name="Normal 2 3" xfId="7"/>
    <cellStyle name="Normal 3" xfId="3"/>
    <cellStyle name="Normal 3 2"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 A &amp; N Islands </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5</xdr:col>
      <xdr:colOff>533401</xdr:colOff>
      <xdr:row>14</xdr:row>
      <xdr:rowOff>114299</xdr:rowOff>
    </xdr:from>
    <xdr:to>
      <xdr:col>7</xdr:col>
      <xdr:colOff>381001</xdr:colOff>
      <xdr:row>16</xdr:row>
      <xdr:rowOff>76199</xdr:rowOff>
    </xdr:to>
    <xdr:sp macro="" textlink="">
      <xdr:nvSpPr>
        <xdr:cNvPr id="2" name="TextBox 1"/>
        <xdr:cNvSpPr txBox="1"/>
      </xdr:nvSpPr>
      <xdr:spPr>
        <a:xfrm rot="20482162">
          <a:off x="3362326" y="3990974"/>
          <a:ext cx="17335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Not Applicable</a:t>
          </a:r>
        </a:p>
      </xdr:txBody>
    </xdr:sp>
    <xdr:clientData/>
  </xdr:twoCellAnchor>
  <xdr:twoCellAnchor>
    <xdr:from>
      <xdr:col>1</xdr:col>
      <xdr:colOff>22678</xdr:colOff>
      <xdr:row>8</xdr:row>
      <xdr:rowOff>11340</xdr:rowOff>
    </xdr:from>
    <xdr:to>
      <xdr:col>10</xdr:col>
      <xdr:colOff>907143</xdr:colOff>
      <xdr:row>24</xdr:row>
      <xdr:rowOff>148320</xdr:rowOff>
    </xdr:to>
    <xdr:cxnSp macro="">
      <xdr:nvCxnSpPr>
        <xdr:cNvPr id="3" name="Straight Connector 2"/>
        <xdr:cNvCxnSpPr/>
      </xdr:nvCxnSpPr>
      <xdr:spPr>
        <a:xfrm flipV="1">
          <a:off x="413203" y="2916465"/>
          <a:ext cx="8009165" cy="27277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345287</xdr:colOff>
      <xdr:row>11</xdr:row>
      <xdr:rowOff>107162</xdr:rowOff>
    </xdr:from>
    <xdr:to>
      <xdr:col>8</xdr:col>
      <xdr:colOff>472235</xdr:colOff>
      <xdr:row>12</xdr:row>
      <xdr:rowOff>184843</xdr:rowOff>
    </xdr:to>
    <xdr:sp macro="" textlink="">
      <xdr:nvSpPr>
        <xdr:cNvPr id="2" name="TextBox 1"/>
        <xdr:cNvSpPr txBox="1"/>
      </xdr:nvSpPr>
      <xdr:spPr>
        <a:xfrm rot="20741488">
          <a:off x="3917162" y="3536162"/>
          <a:ext cx="1717623" cy="268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Not Applicable</a:t>
          </a:r>
        </a:p>
      </xdr:txBody>
    </xdr:sp>
    <xdr:clientData/>
  </xdr:twoCellAnchor>
  <xdr:twoCellAnchor>
    <xdr:from>
      <xdr:col>0</xdr:col>
      <xdr:colOff>11907</xdr:colOff>
      <xdr:row>7</xdr:row>
      <xdr:rowOff>59532</xdr:rowOff>
    </xdr:from>
    <xdr:to>
      <xdr:col>14</xdr:col>
      <xdr:colOff>690562</xdr:colOff>
      <xdr:row>20</xdr:row>
      <xdr:rowOff>0</xdr:rowOff>
    </xdr:to>
    <xdr:cxnSp macro="">
      <xdr:nvCxnSpPr>
        <xdr:cNvPr id="3" name="Straight Connector 2"/>
        <xdr:cNvCxnSpPr/>
      </xdr:nvCxnSpPr>
      <xdr:spPr>
        <a:xfrm flipV="1">
          <a:off x="11907" y="2726532"/>
          <a:ext cx="10022680" cy="22169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21</xdr:row>
      <xdr:rowOff>0</xdr:rowOff>
    </xdr:from>
    <xdr:to>
      <xdr:col>5</xdr:col>
      <xdr:colOff>1143000</xdr:colOff>
      <xdr:row>39</xdr:row>
      <xdr:rowOff>0</xdr:rowOff>
    </xdr:to>
    <xdr:cxnSp macro="">
      <xdr:nvCxnSpPr>
        <xdr:cNvPr id="2" name="Straight Connector 1"/>
        <xdr:cNvCxnSpPr/>
      </xdr:nvCxnSpPr>
      <xdr:spPr>
        <a:xfrm flipV="1">
          <a:off x="2733675" y="4810125"/>
          <a:ext cx="7258050" cy="3781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29</xdr:row>
      <xdr:rowOff>171450</xdr:rowOff>
    </xdr:from>
    <xdr:to>
      <xdr:col>2</xdr:col>
      <xdr:colOff>1266825</xdr:colOff>
      <xdr:row>31</xdr:row>
      <xdr:rowOff>104775</xdr:rowOff>
    </xdr:to>
    <xdr:sp macro="" textlink="">
      <xdr:nvSpPr>
        <xdr:cNvPr id="3" name="TextBox 2"/>
        <xdr:cNvSpPr txBox="1"/>
      </xdr:nvSpPr>
      <xdr:spPr>
        <a:xfrm rot="19907366">
          <a:off x="5038725" y="6858000"/>
          <a:ext cx="819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a:t>Nil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10</xdr:row>
      <xdr:rowOff>66675</xdr:rowOff>
    </xdr:from>
    <xdr:to>
      <xdr:col>15</xdr:col>
      <xdr:colOff>742950</xdr:colOff>
      <xdr:row>26</xdr:row>
      <xdr:rowOff>28575</xdr:rowOff>
    </xdr:to>
    <xdr:cxnSp macro="">
      <xdr:nvCxnSpPr>
        <xdr:cNvPr id="2" name="Straight Connector 1"/>
        <xdr:cNvCxnSpPr/>
      </xdr:nvCxnSpPr>
      <xdr:spPr>
        <a:xfrm flipV="1">
          <a:off x="361950" y="2457450"/>
          <a:ext cx="9010650" cy="255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77818</xdr:colOff>
      <xdr:row>15</xdr:row>
      <xdr:rowOff>133785</xdr:rowOff>
    </xdr:from>
    <xdr:to>
      <xdr:col>10</xdr:col>
      <xdr:colOff>49119</xdr:colOff>
      <xdr:row>17</xdr:row>
      <xdr:rowOff>134283</xdr:rowOff>
    </xdr:to>
    <xdr:sp macro="" textlink="">
      <xdr:nvSpPr>
        <xdr:cNvPr id="3" name="TextBox 2"/>
        <xdr:cNvSpPr txBox="1"/>
      </xdr:nvSpPr>
      <xdr:spPr>
        <a:xfrm rot="20645596">
          <a:off x="3697318" y="3334185"/>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10</xdr:row>
      <xdr:rowOff>1</xdr:rowOff>
    </xdr:from>
    <xdr:to>
      <xdr:col>15</xdr:col>
      <xdr:colOff>733425</xdr:colOff>
      <xdr:row>26</xdr:row>
      <xdr:rowOff>123825</xdr:rowOff>
    </xdr:to>
    <xdr:cxnSp macro="">
      <xdr:nvCxnSpPr>
        <xdr:cNvPr id="2" name="Straight Connector 1"/>
        <xdr:cNvCxnSpPr/>
      </xdr:nvCxnSpPr>
      <xdr:spPr>
        <a:xfrm flipV="1">
          <a:off x="66675" y="2590801"/>
          <a:ext cx="9705975" cy="2714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411195</xdr:colOff>
      <xdr:row>15</xdr:row>
      <xdr:rowOff>114736</xdr:rowOff>
    </xdr:from>
    <xdr:to>
      <xdr:col>10</xdr:col>
      <xdr:colOff>382496</xdr:colOff>
      <xdr:row>17</xdr:row>
      <xdr:rowOff>115234</xdr:rowOff>
    </xdr:to>
    <xdr:sp macro="" textlink="">
      <xdr:nvSpPr>
        <xdr:cNvPr id="3" name="TextBox 2"/>
        <xdr:cNvSpPr txBox="1"/>
      </xdr:nvSpPr>
      <xdr:spPr>
        <a:xfrm rot="20620441">
          <a:off x="4030695" y="351516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10</xdr:row>
      <xdr:rowOff>57150</xdr:rowOff>
    </xdr:from>
    <xdr:to>
      <xdr:col>15</xdr:col>
      <xdr:colOff>762000</xdr:colOff>
      <xdr:row>26</xdr:row>
      <xdr:rowOff>133350</xdr:rowOff>
    </xdr:to>
    <xdr:cxnSp macro="">
      <xdr:nvCxnSpPr>
        <xdr:cNvPr id="2" name="Straight Connector 1"/>
        <xdr:cNvCxnSpPr/>
      </xdr:nvCxnSpPr>
      <xdr:spPr>
        <a:xfrm flipV="1">
          <a:off x="47625" y="2371725"/>
          <a:ext cx="9753600" cy="266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315943</xdr:colOff>
      <xdr:row>16</xdr:row>
      <xdr:rowOff>29011</xdr:rowOff>
    </xdr:from>
    <xdr:to>
      <xdr:col>10</xdr:col>
      <xdr:colOff>287244</xdr:colOff>
      <xdr:row>18</xdr:row>
      <xdr:rowOff>29509</xdr:rowOff>
    </xdr:to>
    <xdr:sp macro="" textlink="">
      <xdr:nvSpPr>
        <xdr:cNvPr id="3" name="TextBox 2"/>
        <xdr:cNvSpPr txBox="1"/>
      </xdr:nvSpPr>
      <xdr:spPr>
        <a:xfrm rot="20613293">
          <a:off x="3935443" y="33151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489857</xdr:colOff>
      <xdr:row>10</xdr:row>
      <xdr:rowOff>40822</xdr:rowOff>
    </xdr:from>
    <xdr:to>
      <xdr:col>17</xdr:col>
      <xdr:colOff>1279071</xdr:colOff>
      <xdr:row>14</xdr:row>
      <xdr:rowOff>0</xdr:rowOff>
    </xdr:to>
    <xdr:cxnSp macro="">
      <xdr:nvCxnSpPr>
        <xdr:cNvPr id="2" name="Straight Connector 1"/>
        <xdr:cNvCxnSpPr/>
      </xdr:nvCxnSpPr>
      <xdr:spPr>
        <a:xfrm flipV="1">
          <a:off x="8062232" y="2764972"/>
          <a:ext cx="3456214" cy="7728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353785</xdr:colOff>
      <xdr:row>10</xdr:row>
      <xdr:rowOff>13606</xdr:rowOff>
    </xdr:from>
    <xdr:to>
      <xdr:col>16</xdr:col>
      <xdr:colOff>285750</xdr:colOff>
      <xdr:row>12</xdr:row>
      <xdr:rowOff>95249</xdr:rowOff>
    </xdr:to>
    <xdr:sp macro="" textlink="">
      <xdr:nvSpPr>
        <xdr:cNvPr id="3" name="Rectangle 2"/>
        <xdr:cNvSpPr/>
      </xdr:nvSpPr>
      <xdr:spPr>
        <a:xfrm>
          <a:off x="8450035" y="2737756"/>
          <a:ext cx="1513115" cy="4816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ysClr val="windowText" lastClr="000000"/>
              </a:solidFill>
            </a:rPr>
            <a:t>Pl.</a:t>
          </a:r>
          <a:r>
            <a:rPr lang="en-US" sz="1400" b="1" baseline="0">
              <a:solidFill>
                <a:sysClr val="windowText" lastClr="000000"/>
              </a:solidFill>
            </a:rPr>
            <a:t> see note at AT-11</a:t>
          </a:r>
          <a:endParaRPr lang="en-US" sz="14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10</xdr:row>
      <xdr:rowOff>0</xdr:rowOff>
    </xdr:from>
    <xdr:to>
      <xdr:col>19</xdr:col>
      <xdr:colOff>0</xdr:colOff>
      <xdr:row>26</xdr:row>
      <xdr:rowOff>166687</xdr:rowOff>
    </xdr:to>
    <xdr:cxnSp macro="">
      <xdr:nvCxnSpPr>
        <xdr:cNvPr id="2" name="Straight Connector 1"/>
        <xdr:cNvCxnSpPr/>
      </xdr:nvCxnSpPr>
      <xdr:spPr>
        <a:xfrm flipV="1">
          <a:off x="485775" y="3086100"/>
          <a:ext cx="14363700" cy="32813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311263</xdr:colOff>
      <xdr:row>15</xdr:row>
      <xdr:rowOff>5102</xdr:rowOff>
    </xdr:from>
    <xdr:to>
      <xdr:col>10</xdr:col>
      <xdr:colOff>369093</xdr:colOff>
      <xdr:row>17</xdr:row>
      <xdr:rowOff>66333</xdr:rowOff>
    </xdr:to>
    <xdr:sp macro="" textlink="">
      <xdr:nvSpPr>
        <xdr:cNvPr id="3" name="Rectangle 2"/>
        <xdr:cNvSpPr/>
      </xdr:nvSpPr>
      <xdr:spPr>
        <a:xfrm>
          <a:off x="6788263" y="4128066"/>
          <a:ext cx="1731509" cy="4694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NIL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7081</xdr:colOff>
      <xdr:row>14</xdr:row>
      <xdr:rowOff>152878</xdr:rowOff>
    </xdr:from>
    <xdr:to>
      <xdr:col>4</xdr:col>
      <xdr:colOff>424140</xdr:colOff>
      <xdr:row>16</xdr:row>
      <xdr:rowOff>105422</xdr:rowOff>
    </xdr:to>
    <xdr:sp macro="" textlink="">
      <xdr:nvSpPr>
        <xdr:cNvPr id="2" name="Rectangle 1"/>
        <xdr:cNvSpPr/>
      </xdr:nvSpPr>
      <xdr:spPr>
        <a:xfrm rot="20105735">
          <a:off x="3464656" y="3810478"/>
          <a:ext cx="1731509" cy="3525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NIL</a:t>
          </a:r>
        </a:p>
      </xdr:txBody>
    </xdr:sp>
    <xdr:clientData/>
  </xdr:twoCellAnchor>
  <xdr:twoCellAnchor>
    <xdr:from>
      <xdr:col>0</xdr:col>
      <xdr:colOff>47625</xdr:colOff>
      <xdr:row>10</xdr:row>
      <xdr:rowOff>83344</xdr:rowOff>
    </xdr:from>
    <xdr:to>
      <xdr:col>6</xdr:col>
      <xdr:colOff>976313</xdr:colOff>
      <xdr:row>26</xdr:row>
      <xdr:rowOff>161925</xdr:rowOff>
    </xdr:to>
    <xdr:cxnSp macro="">
      <xdr:nvCxnSpPr>
        <xdr:cNvPr id="3" name="Straight Connector 2"/>
        <xdr:cNvCxnSpPr/>
      </xdr:nvCxnSpPr>
      <xdr:spPr>
        <a:xfrm flipV="1">
          <a:off x="47625" y="2952750"/>
          <a:ext cx="7929563" cy="3209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485775</xdr:colOff>
      <xdr:row>11</xdr:row>
      <xdr:rowOff>19050</xdr:rowOff>
    </xdr:from>
    <xdr:to>
      <xdr:col>12</xdr:col>
      <xdr:colOff>28575</xdr:colOff>
      <xdr:row>27</xdr:row>
      <xdr:rowOff>153459</xdr:rowOff>
    </xdr:to>
    <xdr:cxnSp macro="">
      <xdr:nvCxnSpPr>
        <xdr:cNvPr id="2" name="Straight Connector 1"/>
        <xdr:cNvCxnSpPr/>
      </xdr:nvCxnSpPr>
      <xdr:spPr>
        <a:xfrm flipV="1">
          <a:off x="485775" y="2352675"/>
          <a:ext cx="9315450" cy="2725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49243</xdr:colOff>
      <xdr:row>18</xdr:row>
      <xdr:rowOff>436</xdr:rowOff>
    </xdr:from>
    <xdr:to>
      <xdr:col>7</xdr:col>
      <xdr:colOff>487269</xdr:colOff>
      <xdr:row>20</xdr:row>
      <xdr:rowOff>934</xdr:rowOff>
    </xdr:to>
    <xdr:sp macro="" textlink="">
      <xdr:nvSpPr>
        <xdr:cNvPr id="3" name="TextBox 2"/>
        <xdr:cNvSpPr txBox="1"/>
      </xdr:nvSpPr>
      <xdr:spPr>
        <a:xfrm rot="20613293">
          <a:off x="3878293" y="34675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a:extLst>
            <a:ext uri="{FF2B5EF4-FFF2-40B4-BE49-F238E27FC236}">
              <a16:creationId xmlns:a16="http://schemas.microsoft.com/office/drawing/2014/main" xmlns="" id="{00000000-0008-0000-0200-000002000000}"/>
            </a:ext>
          </a:extLst>
        </xdr:cNvPr>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9525</xdr:colOff>
      <xdr:row>10</xdr:row>
      <xdr:rowOff>152400</xdr:rowOff>
    </xdr:from>
    <xdr:to>
      <xdr:col>12</xdr:col>
      <xdr:colOff>19050</xdr:colOff>
      <xdr:row>27</xdr:row>
      <xdr:rowOff>153459</xdr:rowOff>
    </xdr:to>
    <xdr:cxnSp macro="">
      <xdr:nvCxnSpPr>
        <xdr:cNvPr id="2" name="Straight Connector 1"/>
        <xdr:cNvCxnSpPr/>
      </xdr:nvCxnSpPr>
      <xdr:spPr>
        <a:xfrm flipV="1">
          <a:off x="504825" y="2333625"/>
          <a:ext cx="9296400" cy="27537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773143</xdr:colOff>
      <xdr:row>17</xdr:row>
      <xdr:rowOff>76636</xdr:rowOff>
    </xdr:from>
    <xdr:to>
      <xdr:col>7</xdr:col>
      <xdr:colOff>420594</xdr:colOff>
      <xdr:row>19</xdr:row>
      <xdr:rowOff>77134</xdr:rowOff>
    </xdr:to>
    <xdr:sp macro="" textlink="">
      <xdr:nvSpPr>
        <xdr:cNvPr id="3" name="TextBox 2"/>
        <xdr:cNvSpPr txBox="1"/>
      </xdr:nvSpPr>
      <xdr:spPr>
        <a:xfrm rot="20613293">
          <a:off x="3811618" y="33913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10</xdr:row>
      <xdr:rowOff>152400</xdr:rowOff>
    </xdr:from>
    <xdr:to>
      <xdr:col>9</xdr:col>
      <xdr:colOff>1256118</xdr:colOff>
      <xdr:row>28</xdr:row>
      <xdr:rowOff>10584</xdr:rowOff>
    </xdr:to>
    <xdr:cxnSp macro="">
      <xdr:nvCxnSpPr>
        <xdr:cNvPr id="2" name="Straight Connector 1"/>
        <xdr:cNvCxnSpPr/>
      </xdr:nvCxnSpPr>
      <xdr:spPr>
        <a:xfrm flipV="1">
          <a:off x="504825" y="2676525"/>
          <a:ext cx="8599893" cy="27728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496919</xdr:colOff>
      <xdr:row>16</xdr:row>
      <xdr:rowOff>143311</xdr:rowOff>
    </xdr:from>
    <xdr:to>
      <xdr:col>6</xdr:col>
      <xdr:colOff>801595</xdr:colOff>
      <xdr:row>18</xdr:row>
      <xdr:rowOff>143809</xdr:rowOff>
    </xdr:to>
    <xdr:sp macro="" textlink="">
      <xdr:nvSpPr>
        <xdr:cNvPr id="3" name="TextBox 2"/>
        <xdr:cNvSpPr txBox="1"/>
      </xdr:nvSpPr>
      <xdr:spPr>
        <a:xfrm rot="20506057">
          <a:off x="3535394" y="36389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28575</xdr:rowOff>
    </xdr:from>
    <xdr:to>
      <xdr:col>10</xdr:col>
      <xdr:colOff>8343</xdr:colOff>
      <xdr:row>27</xdr:row>
      <xdr:rowOff>142875</xdr:rowOff>
    </xdr:to>
    <xdr:cxnSp macro="">
      <xdr:nvCxnSpPr>
        <xdr:cNvPr id="2" name="Straight Connector 1"/>
        <xdr:cNvCxnSpPr/>
      </xdr:nvCxnSpPr>
      <xdr:spPr>
        <a:xfrm flipV="1">
          <a:off x="514350" y="2562225"/>
          <a:ext cx="8628468" cy="2705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535019</xdr:colOff>
      <xdr:row>17</xdr:row>
      <xdr:rowOff>19486</xdr:rowOff>
    </xdr:from>
    <xdr:to>
      <xdr:col>6</xdr:col>
      <xdr:colOff>839695</xdr:colOff>
      <xdr:row>19</xdr:row>
      <xdr:rowOff>19984</xdr:rowOff>
    </xdr:to>
    <xdr:sp macro="" textlink="">
      <xdr:nvSpPr>
        <xdr:cNvPr id="3" name="TextBox 2"/>
        <xdr:cNvSpPr txBox="1"/>
      </xdr:nvSpPr>
      <xdr:spPr>
        <a:xfrm rot="20506057">
          <a:off x="3573494" y="35246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11</xdr:row>
      <xdr:rowOff>19050</xdr:rowOff>
    </xdr:from>
    <xdr:to>
      <xdr:col>10</xdr:col>
      <xdr:colOff>0</xdr:colOff>
      <xdr:row>27</xdr:row>
      <xdr:rowOff>153459</xdr:rowOff>
    </xdr:to>
    <xdr:cxnSp macro="">
      <xdr:nvCxnSpPr>
        <xdr:cNvPr id="2" name="Straight Connector 1"/>
        <xdr:cNvCxnSpPr/>
      </xdr:nvCxnSpPr>
      <xdr:spPr>
        <a:xfrm flipV="1">
          <a:off x="504825" y="2552700"/>
          <a:ext cx="8629650" cy="2725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496919</xdr:colOff>
      <xdr:row>16</xdr:row>
      <xdr:rowOff>124261</xdr:rowOff>
    </xdr:from>
    <xdr:to>
      <xdr:col>6</xdr:col>
      <xdr:colOff>801595</xdr:colOff>
      <xdr:row>18</xdr:row>
      <xdr:rowOff>124759</xdr:rowOff>
    </xdr:to>
    <xdr:sp macro="" textlink="">
      <xdr:nvSpPr>
        <xdr:cNvPr id="3" name="TextBox 2"/>
        <xdr:cNvSpPr txBox="1"/>
      </xdr:nvSpPr>
      <xdr:spPr>
        <a:xfrm rot="20506057">
          <a:off x="3535394" y="34675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11</xdr:row>
      <xdr:rowOff>9525</xdr:rowOff>
    </xdr:from>
    <xdr:to>
      <xdr:col>11</xdr:col>
      <xdr:colOff>1143000</xdr:colOff>
      <xdr:row>27</xdr:row>
      <xdr:rowOff>153459</xdr:rowOff>
    </xdr:to>
    <xdr:cxnSp macro="">
      <xdr:nvCxnSpPr>
        <xdr:cNvPr id="2" name="Straight Connector 1"/>
        <xdr:cNvCxnSpPr/>
      </xdr:nvCxnSpPr>
      <xdr:spPr>
        <a:xfrm flipV="1">
          <a:off x="381000" y="2647950"/>
          <a:ext cx="8458200" cy="2734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535019</xdr:colOff>
      <xdr:row>16</xdr:row>
      <xdr:rowOff>124261</xdr:rowOff>
    </xdr:from>
    <xdr:to>
      <xdr:col>8</xdr:col>
      <xdr:colOff>58645</xdr:colOff>
      <xdr:row>18</xdr:row>
      <xdr:rowOff>124759</xdr:rowOff>
    </xdr:to>
    <xdr:sp macro="" textlink="">
      <xdr:nvSpPr>
        <xdr:cNvPr id="3" name="TextBox 2"/>
        <xdr:cNvSpPr txBox="1"/>
      </xdr:nvSpPr>
      <xdr:spPr>
        <a:xfrm rot="20506057">
          <a:off x="3411569" y="357231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24</xdr:row>
      <xdr:rowOff>48175</xdr:rowOff>
    </xdr:from>
    <xdr:to>
      <xdr:col>10</xdr:col>
      <xdr:colOff>899583</xdr:colOff>
      <xdr:row>29</xdr:row>
      <xdr:rowOff>42333</xdr:rowOff>
    </xdr:to>
    <xdr:sp macro="" textlink="">
      <xdr:nvSpPr>
        <xdr:cNvPr id="2" name="TextBox 1"/>
        <xdr:cNvSpPr txBox="1"/>
      </xdr:nvSpPr>
      <xdr:spPr>
        <a:xfrm>
          <a:off x="31750" y="5615008"/>
          <a:ext cx="10255250" cy="83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latin typeface="Times New Roman" pitchFamily="18" charset="0"/>
              <a:ea typeface="+mn-ea"/>
              <a:cs typeface="Times New Roman" pitchFamily="18" charset="0"/>
            </a:rPr>
            <a:t>Note: - </a:t>
          </a: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Times New Roman" pitchFamily="18" charset="0"/>
              <a:ea typeface="+mn-ea"/>
              <a:cs typeface="Times New Roman" pitchFamily="18" charset="0"/>
            </a:rPr>
            <a:t>Rs. 362.03 lakhs released as 1</a:t>
          </a:r>
          <a:r>
            <a:rPr lang="en-US" sz="1100" baseline="30000">
              <a:solidFill>
                <a:schemeClr val="dk1"/>
              </a:solidFill>
              <a:latin typeface="Times New Roman" pitchFamily="18" charset="0"/>
              <a:ea typeface="+mn-ea"/>
              <a:cs typeface="Times New Roman" pitchFamily="18" charset="0"/>
            </a:rPr>
            <a:t>st</a:t>
          </a:r>
          <a:r>
            <a:rPr lang="en-US" sz="1100">
              <a:solidFill>
                <a:schemeClr val="dk1"/>
              </a:solidFill>
              <a:latin typeface="Times New Roman" pitchFamily="18" charset="0"/>
              <a:ea typeface="+mn-ea"/>
              <a:cs typeface="Times New Roman" pitchFamily="18" charset="0"/>
            </a:rPr>
            <a:t> installment for construction of 80 Kitchen Cum Store during 2019-20. As the grant was released at fag-end of year, the construction agency expressed their inability to spend this grant by 31.03.2020 and therefore revalidation of this grant for FY 2020-21 is sought for i.e. permission for utilization of this allocated grant i.e. Rs. 362.03 lakhs during FY 2020-21.</a:t>
          </a:r>
        </a:p>
        <a:p>
          <a:pPr algn="just"/>
          <a:endParaRPr lang="en-US" sz="1100">
            <a:solidFill>
              <a:schemeClr val="dk1"/>
            </a:solidFill>
            <a:latin typeface="Times New Roman" pitchFamily="18" charset="0"/>
            <a:ea typeface="+mn-ea"/>
            <a:cs typeface="Times New Roman"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9525</xdr:rowOff>
    </xdr:from>
    <xdr:to>
      <xdr:col>11</xdr:col>
      <xdr:colOff>28575</xdr:colOff>
      <xdr:row>25</xdr:row>
      <xdr:rowOff>0</xdr:rowOff>
    </xdr:to>
    <xdr:cxnSp macro="">
      <xdr:nvCxnSpPr>
        <xdr:cNvPr id="2" name="Straight Connector 1"/>
        <xdr:cNvCxnSpPr/>
      </xdr:nvCxnSpPr>
      <xdr:spPr>
        <a:xfrm flipV="1">
          <a:off x="514350" y="1952625"/>
          <a:ext cx="8963025" cy="314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447675</xdr:colOff>
      <xdr:row>14</xdr:row>
      <xdr:rowOff>9525</xdr:rowOff>
    </xdr:from>
    <xdr:to>
      <xdr:col>6</xdr:col>
      <xdr:colOff>657225</xdr:colOff>
      <xdr:row>16</xdr:row>
      <xdr:rowOff>104775</xdr:rowOff>
    </xdr:to>
    <xdr:sp macro="" textlink="">
      <xdr:nvSpPr>
        <xdr:cNvPr id="3" name="Rectangle 2"/>
        <xdr:cNvSpPr/>
      </xdr:nvSpPr>
      <xdr:spPr>
        <a:xfrm rot="20454983">
          <a:off x="3590925" y="3095625"/>
          <a:ext cx="19526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ysClr val="windowText" lastClr="000000"/>
              </a:solidFill>
            </a:rPr>
            <a:t>NIL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11206</xdr:colOff>
      <xdr:row>9</xdr:row>
      <xdr:rowOff>112059</xdr:rowOff>
    </xdr:from>
    <xdr:to>
      <xdr:col>9</xdr:col>
      <xdr:colOff>1411941</xdr:colOff>
      <xdr:row>14</xdr:row>
      <xdr:rowOff>0</xdr:rowOff>
    </xdr:to>
    <xdr:cxnSp macro="">
      <xdr:nvCxnSpPr>
        <xdr:cNvPr id="2" name="Straight Connector 1"/>
        <xdr:cNvCxnSpPr/>
      </xdr:nvCxnSpPr>
      <xdr:spPr>
        <a:xfrm flipV="1">
          <a:off x="616324" y="2297206"/>
          <a:ext cx="8964705" cy="672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571504</xdr:colOff>
      <xdr:row>10</xdr:row>
      <xdr:rowOff>78441</xdr:rowOff>
    </xdr:from>
    <xdr:to>
      <xdr:col>5</xdr:col>
      <xdr:colOff>862296</xdr:colOff>
      <xdr:row>11</xdr:row>
      <xdr:rowOff>64433</xdr:rowOff>
    </xdr:to>
    <xdr:sp macro="" textlink="">
      <xdr:nvSpPr>
        <xdr:cNvPr id="3" name="TextBox 2"/>
        <xdr:cNvSpPr txBox="1"/>
      </xdr:nvSpPr>
      <xdr:spPr>
        <a:xfrm rot="21317794">
          <a:off x="3876679" y="2431116"/>
          <a:ext cx="1205192" cy="14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t>Pl. see Note</a:t>
          </a:r>
        </a:p>
      </xdr:txBody>
    </xdr:sp>
    <xdr:clientData/>
  </xdr:twoCellAnchor>
  <xdr:twoCellAnchor>
    <xdr:from>
      <xdr:col>4</xdr:col>
      <xdr:colOff>571504</xdr:colOff>
      <xdr:row>10</xdr:row>
      <xdr:rowOff>78441</xdr:rowOff>
    </xdr:from>
    <xdr:to>
      <xdr:col>5</xdr:col>
      <xdr:colOff>862296</xdr:colOff>
      <xdr:row>11</xdr:row>
      <xdr:rowOff>64433</xdr:rowOff>
    </xdr:to>
    <xdr:sp macro="" textlink="">
      <xdr:nvSpPr>
        <xdr:cNvPr id="6" name="TextBox 5"/>
        <xdr:cNvSpPr txBox="1"/>
      </xdr:nvSpPr>
      <xdr:spPr>
        <a:xfrm rot="21317794">
          <a:off x="3876679" y="2431116"/>
          <a:ext cx="1205192" cy="14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t>Pl. see Note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0"/>
  <sheetViews>
    <sheetView zoomScaleSheetLayoutView="90" workbookViewId="0">
      <selection activeCell="Q17" sqref="Q17"/>
    </sheetView>
  </sheetViews>
  <sheetFormatPr defaultRowHeight="12.75" x14ac:dyDescent="0.2"/>
  <cols>
    <col min="15" max="15" width="12.42578125" customWidth="1"/>
  </cols>
  <sheetData>
    <row r="130" spans="1:1" x14ac:dyDescent="0.2">
      <c r="A130" t="s">
        <v>699</v>
      </c>
    </row>
  </sheetData>
  <printOptions horizontalCentered="1"/>
  <pageMargins left="0.70866141732283472" right="0.70866141732283472" top="0.23622047244094491" bottom="0" header="0.31496062992125984" footer="0.31496062992125984"/>
  <pageSetup paperSize="9"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7"/>
  <sheetViews>
    <sheetView topLeftCell="A7" zoomScaleSheetLayoutView="90" workbookViewId="0">
      <selection activeCell="P30" sqref="P30"/>
    </sheetView>
  </sheetViews>
  <sheetFormatPr defaultRowHeight="12.75" x14ac:dyDescent="0.2"/>
  <cols>
    <col min="1" max="1" width="7.5703125" customWidth="1"/>
    <col min="2" max="2" width="10.710937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547"/>
      <c r="E1" s="547"/>
      <c r="F1" s="547"/>
      <c r="G1" s="547"/>
      <c r="H1" s="547"/>
      <c r="I1" s="547"/>
      <c r="J1" s="547"/>
      <c r="K1" s="1"/>
      <c r="M1" s="106" t="s">
        <v>93</v>
      </c>
    </row>
    <row r="2" spans="1:19" ht="15" x14ac:dyDescent="0.2">
      <c r="A2" s="638" t="s">
        <v>0</v>
      </c>
      <c r="B2" s="638"/>
      <c r="C2" s="638"/>
      <c r="D2" s="638"/>
      <c r="E2" s="638"/>
      <c r="F2" s="638"/>
      <c r="G2" s="638"/>
      <c r="H2" s="638"/>
      <c r="I2" s="638"/>
      <c r="J2" s="638"/>
      <c r="K2" s="638"/>
      <c r="L2" s="638"/>
      <c r="M2" s="638"/>
      <c r="N2" s="638"/>
    </row>
    <row r="3" spans="1:19" ht="20.25" x14ac:dyDescent="0.3">
      <c r="A3" s="544" t="s">
        <v>757</v>
      </c>
      <c r="B3" s="544"/>
      <c r="C3" s="544"/>
      <c r="D3" s="544"/>
      <c r="E3" s="544"/>
      <c r="F3" s="544"/>
      <c r="G3" s="544"/>
      <c r="H3" s="544"/>
      <c r="I3" s="544"/>
      <c r="J3" s="544"/>
      <c r="K3" s="544"/>
      <c r="L3" s="544"/>
      <c r="M3" s="544"/>
      <c r="N3" s="544"/>
    </row>
    <row r="4" spans="1:19" ht="11.25" customHeight="1" x14ac:dyDescent="0.2"/>
    <row r="5" spans="1:19" ht="15.75" x14ac:dyDescent="0.25">
      <c r="A5" s="545" t="s">
        <v>811</v>
      </c>
      <c r="B5" s="545"/>
      <c r="C5" s="545"/>
      <c r="D5" s="545"/>
      <c r="E5" s="545"/>
      <c r="F5" s="545"/>
      <c r="G5" s="545"/>
      <c r="H5" s="545"/>
      <c r="I5" s="545"/>
      <c r="J5" s="545"/>
      <c r="K5" s="545"/>
      <c r="L5" s="545"/>
      <c r="M5" s="545"/>
      <c r="N5" s="545"/>
    </row>
    <row r="7" spans="1:19" x14ac:dyDescent="0.2">
      <c r="A7" s="546" t="s">
        <v>166</v>
      </c>
      <c r="B7" s="546"/>
      <c r="L7" s="629" t="s">
        <v>844</v>
      </c>
      <c r="M7" s="629"/>
      <c r="N7" s="629"/>
    </row>
    <row r="8" spans="1:19" ht="15.75" customHeight="1" x14ac:dyDescent="0.2">
      <c r="A8" s="630" t="s">
        <v>2</v>
      </c>
      <c r="B8" s="630" t="s">
        <v>3</v>
      </c>
      <c r="C8" s="541" t="s">
        <v>4</v>
      </c>
      <c r="D8" s="541"/>
      <c r="E8" s="541"/>
      <c r="F8" s="541"/>
      <c r="G8" s="541"/>
      <c r="H8" s="541" t="s">
        <v>107</v>
      </c>
      <c r="I8" s="541"/>
      <c r="J8" s="541"/>
      <c r="K8" s="541"/>
      <c r="L8" s="541"/>
      <c r="M8" s="630" t="s">
        <v>137</v>
      </c>
      <c r="N8" s="521" t="s">
        <v>138</v>
      </c>
    </row>
    <row r="9" spans="1:19" ht="51" x14ac:dyDescent="0.2">
      <c r="A9" s="631"/>
      <c r="B9" s="631"/>
      <c r="C9" s="5" t="s">
        <v>5</v>
      </c>
      <c r="D9" s="5" t="s">
        <v>6</v>
      </c>
      <c r="E9" s="5" t="s">
        <v>363</v>
      </c>
      <c r="F9" s="5" t="s">
        <v>105</v>
      </c>
      <c r="G9" s="5" t="s">
        <v>211</v>
      </c>
      <c r="H9" s="5" t="s">
        <v>5</v>
      </c>
      <c r="I9" s="5" t="s">
        <v>6</v>
      </c>
      <c r="J9" s="5" t="s">
        <v>363</v>
      </c>
      <c r="K9" s="5" t="s">
        <v>105</v>
      </c>
      <c r="L9" s="5" t="s">
        <v>210</v>
      </c>
      <c r="M9" s="631"/>
      <c r="N9" s="521"/>
      <c r="R9" s="9"/>
      <c r="S9" s="12"/>
    </row>
    <row r="10" spans="1:19" s="14"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x14ac:dyDescent="0.2">
      <c r="A11" s="8">
        <v>1</v>
      </c>
      <c r="B11" s="18" t="s">
        <v>922</v>
      </c>
      <c r="C11" s="8">
        <v>55</v>
      </c>
      <c r="D11" s="8">
        <v>2</v>
      </c>
      <c r="E11" s="8">
        <v>0</v>
      </c>
      <c r="F11" s="8">
        <v>0</v>
      </c>
      <c r="G11" s="8">
        <f>SUM(C11:F11)</f>
        <v>57</v>
      </c>
      <c r="H11" s="8">
        <v>55</v>
      </c>
      <c r="I11" s="8">
        <v>2</v>
      </c>
      <c r="J11" s="8">
        <v>0</v>
      </c>
      <c r="K11" s="8">
        <v>0</v>
      </c>
      <c r="L11" s="8">
        <f>SUM(H11:K11)</f>
        <v>57</v>
      </c>
      <c r="M11" s="8">
        <f>G11-L11</f>
        <v>0</v>
      </c>
      <c r="N11" s="19" t="s">
        <v>7</v>
      </c>
    </row>
    <row r="12" spans="1:19" x14ac:dyDescent="0.2">
      <c r="A12" s="8">
        <v>2</v>
      </c>
      <c r="B12" s="18" t="s">
        <v>923</v>
      </c>
      <c r="C12" s="8">
        <v>56</v>
      </c>
      <c r="D12" s="8">
        <v>0</v>
      </c>
      <c r="E12" s="8">
        <v>0</v>
      </c>
      <c r="F12" s="8">
        <v>0</v>
      </c>
      <c r="G12" s="8">
        <f t="shared" ref="G12:G13" si="0">SUM(C12:F12)</f>
        <v>56</v>
      </c>
      <c r="H12" s="8">
        <v>56</v>
      </c>
      <c r="I12" s="8">
        <v>0</v>
      </c>
      <c r="J12" s="8">
        <v>0</v>
      </c>
      <c r="K12" s="8">
        <v>0</v>
      </c>
      <c r="L12" s="8">
        <f t="shared" ref="L12:L14" si="1">SUM(H12:K12)</f>
        <v>56</v>
      </c>
      <c r="M12" s="8">
        <f t="shared" ref="M12:M14" si="2">G12-L12</f>
        <v>0</v>
      </c>
      <c r="N12" s="19" t="s">
        <v>7</v>
      </c>
    </row>
    <row r="13" spans="1:19" x14ac:dyDescent="0.2">
      <c r="A13" s="8">
        <v>3</v>
      </c>
      <c r="B13" s="18" t="s">
        <v>924</v>
      </c>
      <c r="C13" s="8">
        <v>20</v>
      </c>
      <c r="D13" s="8">
        <v>0</v>
      </c>
      <c r="E13" s="8">
        <v>0</v>
      </c>
      <c r="F13" s="8">
        <v>0</v>
      </c>
      <c r="G13" s="8">
        <f t="shared" si="0"/>
        <v>20</v>
      </c>
      <c r="H13" s="8">
        <v>20</v>
      </c>
      <c r="I13" s="8">
        <v>0</v>
      </c>
      <c r="J13" s="8">
        <v>0</v>
      </c>
      <c r="K13" s="8">
        <v>0</v>
      </c>
      <c r="L13" s="8">
        <f t="shared" si="1"/>
        <v>20</v>
      </c>
      <c r="M13" s="8">
        <f t="shared" si="2"/>
        <v>0</v>
      </c>
      <c r="N13" s="19" t="s">
        <v>7</v>
      </c>
    </row>
    <row r="14" spans="1:19" x14ac:dyDescent="0.2">
      <c r="A14" s="373" t="s">
        <v>19</v>
      </c>
      <c r="B14" s="9"/>
      <c r="C14" s="373">
        <f>SUM(C11:C13)</f>
        <v>131</v>
      </c>
      <c r="D14" s="373">
        <f>SUM(D11:D13)</f>
        <v>2</v>
      </c>
      <c r="E14" s="373">
        <f>SUM(E11:E13)</f>
        <v>0</v>
      </c>
      <c r="F14" s="373">
        <f>SUM(F11:F13)</f>
        <v>0</v>
      </c>
      <c r="G14" s="373">
        <f>SUM(C14:F14)</f>
        <v>133</v>
      </c>
      <c r="H14" s="373">
        <f>SUM(H11:H13)</f>
        <v>131</v>
      </c>
      <c r="I14" s="373">
        <v>2</v>
      </c>
      <c r="J14" s="373">
        <v>0</v>
      </c>
      <c r="K14" s="373">
        <v>0</v>
      </c>
      <c r="L14" s="373">
        <f t="shared" si="1"/>
        <v>133</v>
      </c>
      <c r="M14" s="373">
        <f t="shared" si="2"/>
        <v>0</v>
      </c>
      <c r="N14" s="396" t="s">
        <v>7</v>
      </c>
    </row>
    <row r="15" spans="1:19" x14ac:dyDescent="0.2">
      <c r="A15" s="11"/>
      <c r="B15" s="12"/>
      <c r="C15" s="12"/>
      <c r="D15" s="12"/>
      <c r="E15" s="12"/>
      <c r="F15" s="12"/>
      <c r="G15" s="12"/>
      <c r="H15" s="12"/>
      <c r="I15" s="12"/>
      <c r="J15" s="12"/>
      <c r="K15" s="12"/>
      <c r="L15" s="12"/>
      <c r="M15" s="12"/>
      <c r="N15" s="12"/>
    </row>
    <row r="16" spans="1:19" x14ac:dyDescent="0.2">
      <c r="A16" s="10" t="s">
        <v>8</v>
      </c>
    </row>
    <row r="17" spans="1:14" x14ac:dyDescent="0.2">
      <c r="A17" t="s">
        <v>9</v>
      </c>
    </row>
    <row r="18" spans="1:14" x14ac:dyDescent="0.2">
      <c r="A18" t="s">
        <v>10</v>
      </c>
      <c r="L18" s="11" t="s">
        <v>11</v>
      </c>
      <c r="M18" s="11"/>
      <c r="N18" s="11" t="s">
        <v>11</v>
      </c>
    </row>
    <row r="19" spans="1:14" x14ac:dyDescent="0.2">
      <c r="A19" s="15" t="s">
        <v>436</v>
      </c>
      <c r="J19" s="11"/>
      <c r="K19" s="11"/>
      <c r="L19" s="11"/>
    </row>
    <row r="20" spans="1:14" x14ac:dyDescent="0.2">
      <c r="C20" s="15" t="s">
        <v>437</v>
      </c>
      <c r="E20" s="12"/>
      <c r="F20" s="12"/>
      <c r="G20" s="12"/>
      <c r="H20" s="12"/>
      <c r="I20" s="12"/>
      <c r="J20" s="12"/>
      <c r="K20" s="12"/>
      <c r="L20" s="12"/>
      <c r="M20" s="12"/>
    </row>
    <row r="21" spans="1:14" x14ac:dyDescent="0.2">
      <c r="E21" s="12"/>
      <c r="F21" s="12"/>
      <c r="G21" s="12"/>
      <c r="H21" s="12"/>
      <c r="I21" s="12"/>
      <c r="J21" s="12"/>
      <c r="K21" s="12"/>
      <c r="L21" s="12"/>
      <c r="M21" s="12"/>
      <c r="N21" s="12"/>
    </row>
    <row r="22" spans="1:14" x14ac:dyDescent="0.2">
      <c r="E22" s="12"/>
      <c r="F22" s="12"/>
      <c r="G22" s="12"/>
      <c r="H22" s="12"/>
      <c r="I22" s="12"/>
      <c r="J22" s="12"/>
      <c r="K22" s="12"/>
      <c r="L22" s="12"/>
      <c r="M22" s="12"/>
      <c r="N22" s="12"/>
    </row>
    <row r="23" spans="1:14" ht="15.75" customHeight="1" x14ac:dyDescent="0.25">
      <c r="A23" s="13" t="s">
        <v>12</v>
      </c>
      <c r="B23" s="13"/>
      <c r="C23" s="13"/>
      <c r="D23" s="13"/>
      <c r="E23" s="13"/>
      <c r="F23" s="13"/>
      <c r="G23" s="13"/>
      <c r="H23" s="13"/>
      <c r="L23" s="634" t="s">
        <v>13</v>
      </c>
      <c r="M23" s="634"/>
      <c r="N23" s="634"/>
    </row>
    <row r="24" spans="1:14" ht="15.75" customHeight="1" x14ac:dyDescent="0.2">
      <c r="A24" s="634" t="s">
        <v>14</v>
      </c>
      <c r="B24" s="634"/>
      <c r="C24" s="634"/>
      <c r="D24" s="634"/>
      <c r="E24" s="634"/>
      <c r="F24" s="634"/>
      <c r="G24" s="634"/>
      <c r="H24" s="634"/>
      <c r="I24" s="634"/>
      <c r="J24" s="634"/>
      <c r="K24" s="634"/>
      <c r="L24" s="634"/>
      <c r="M24" s="634"/>
      <c r="N24" s="634"/>
    </row>
    <row r="25" spans="1:14" ht="15.75" x14ac:dyDescent="0.2">
      <c r="A25" s="634" t="s">
        <v>15</v>
      </c>
      <c r="B25" s="634"/>
      <c r="C25" s="634"/>
      <c r="D25" s="634"/>
      <c r="E25" s="634"/>
      <c r="F25" s="634"/>
      <c r="G25" s="634"/>
      <c r="H25" s="634"/>
      <c r="I25" s="634"/>
      <c r="J25" s="634"/>
      <c r="K25" s="634"/>
      <c r="L25" s="634"/>
      <c r="M25" s="634"/>
      <c r="N25" s="634"/>
    </row>
    <row r="26" spans="1:14" x14ac:dyDescent="0.2">
      <c r="L26" s="546"/>
      <c r="M26" s="546"/>
      <c r="N26" s="546"/>
    </row>
    <row r="27" spans="1:14" x14ac:dyDescent="0.2">
      <c r="A27" s="633"/>
      <c r="B27" s="633"/>
      <c r="C27" s="633"/>
      <c r="D27" s="633"/>
      <c r="E27" s="633"/>
      <c r="F27" s="633"/>
      <c r="G27" s="633"/>
      <c r="H27" s="633"/>
      <c r="I27" s="633"/>
      <c r="J27" s="633"/>
      <c r="K27" s="633"/>
      <c r="L27" s="633"/>
      <c r="M27" s="633"/>
      <c r="N27" s="633"/>
    </row>
  </sheetData>
  <mergeCells count="17">
    <mergeCell ref="A27:N27"/>
    <mergeCell ref="L23:N23"/>
    <mergeCell ref="A24:N24"/>
    <mergeCell ref="M8:M9"/>
    <mergeCell ref="N8:N9"/>
    <mergeCell ref="L26:N26"/>
    <mergeCell ref="A25:N25"/>
    <mergeCell ref="A8:A9"/>
    <mergeCell ref="B8:B9"/>
    <mergeCell ref="C8:G8"/>
    <mergeCell ref="H8:L8"/>
    <mergeCell ref="D1:J1"/>
    <mergeCell ref="A2:N2"/>
    <mergeCell ref="A3:N3"/>
    <mergeCell ref="A5:N5"/>
    <mergeCell ref="L7:N7"/>
    <mergeCell ref="A7:B7"/>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7"/>
  <sheetViews>
    <sheetView zoomScaleSheetLayoutView="80" workbookViewId="0">
      <selection activeCell="A11" sqref="A11:N14"/>
    </sheetView>
  </sheetViews>
  <sheetFormatPr defaultRowHeight="12.75" x14ac:dyDescent="0.2"/>
  <cols>
    <col min="2" max="2" width="15.42578125" bestFit="1"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x14ac:dyDescent="0.2">
      <c r="D1" s="547"/>
      <c r="E1" s="547"/>
      <c r="F1" s="547"/>
      <c r="G1" s="547"/>
      <c r="H1" s="547"/>
      <c r="I1" s="547"/>
      <c r="J1" s="547"/>
      <c r="M1" s="106" t="s">
        <v>258</v>
      </c>
    </row>
    <row r="2" spans="1:19" ht="15" x14ac:dyDescent="0.2">
      <c r="A2" s="638" t="s">
        <v>0</v>
      </c>
      <c r="B2" s="638"/>
      <c r="C2" s="638"/>
      <c r="D2" s="638"/>
      <c r="E2" s="638"/>
      <c r="F2" s="638"/>
      <c r="G2" s="638"/>
      <c r="H2" s="638"/>
      <c r="I2" s="638"/>
      <c r="J2" s="638"/>
      <c r="K2" s="638"/>
      <c r="L2" s="638"/>
      <c r="M2" s="638"/>
      <c r="N2" s="638"/>
    </row>
    <row r="3" spans="1:19" ht="20.25" x14ac:dyDescent="0.3">
      <c r="A3" s="544" t="s">
        <v>757</v>
      </c>
      <c r="B3" s="544"/>
      <c r="C3" s="544"/>
      <c r="D3" s="544"/>
      <c r="E3" s="544"/>
      <c r="F3" s="544"/>
      <c r="G3" s="544"/>
      <c r="H3" s="544"/>
      <c r="I3" s="544"/>
      <c r="J3" s="544"/>
      <c r="K3" s="544"/>
      <c r="L3" s="544"/>
      <c r="M3" s="544"/>
      <c r="N3" s="544"/>
    </row>
    <row r="4" spans="1:19" ht="11.25" customHeight="1" x14ac:dyDescent="0.2"/>
    <row r="5" spans="1:19" ht="15.75" x14ac:dyDescent="0.25">
      <c r="A5" s="545" t="s">
        <v>812</v>
      </c>
      <c r="B5" s="545"/>
      <c r="C5" s="545"/>
      <c r="D5" s="545"/>
      <c r="E5" s="545"/>
      <c r="F5" s="545"/>
      <c r="G5" s="545"/>
      <c r="H5" s="545"/>
      <c r="I5" s="545"/>
      <c r="J5" s="545"/>
      <c r="K5" s="545"/>
      <c r="L5" s="545"/>
      <c r="M5" s="545"/>
      <c r="N5" s="545"/>
    </row>
    <row r="7" spans="1:19" x14ac:dyDescent="0.2">
      <c r="A7" s="546" t="s">
        <v>166</v>
      </c>
      <c r="B7" s="546"/>
      <c r="L7" s="629" t="s">
        <v>844</v>
      </c>
      <c r="M7" s="629"/>
      <c r="N7" s="629"/>
      <c r="O7" s="114"/>
    </row>
    <row r="8" spans="1:19" ht="15.75" customHeight="1" x14ac:dyDescent="0.2">
      <c r="A8" s="630" t="s">
        <v>2</v>
      </c>
      <c r="B8" s="630" t="s">
        <v>3</v>
      </c>
      <c r="C8" s="541" t="s">
        <v>4</v>
      </c>
      <c r="D8" s="541"/>
      <c r="E8" s="541"/>
      <c r="F8" s="554"/>
      <c r="G8" s="554"/>
      <c r="H8" s="541" t="s">
        <v>107</v>
      </c>
      <c r="I8" s="541"/>
      <c r="J8" s="541"/>
      <c r="K8" s="541"/>
      <c r="L8" s="541"/>
      <c r="M8" s="630" t="s">
        <v>137</v>
      </c>
      <c r="N8" s="521" t="s">
        <v>138</v>
      </c>
    </row>
    <row r="9" spans="1:19" ht="51" x14ac:dyDescent="0.2">
      <c r="A9" s="631"/>
      <c r="B9" s="631"/>
      <c r="C9" s="5" t="s">
        <v>5</v>
      </c>
      <c r="D9" s="5" t="s">
        <v>6</v>
      </c>
      <c r="E9" s="5" t="s">
        <v>363</v>
      </c>
      <c r="F9" s="5" t="s">
        <v>105</v>
      </c>
      <c r="G9" s="5" t="s">
        <v>120</v>
      </c>
      <c r="H9" s="5" t="s">
        <v>5</v>
      </c>
      <c r="I9" s="5" t="s">
        <v>6</v>
      </c>
      <c r="J9" s="5" t="s">
        <v>363</v>
      </c>
      <c r="K9" s="7" t="s">
        <v>105</v>
      </c>
      <c r="L9" s="7" t="s">
        <v>121</v>
      </c>
      <c r="M9" s="631"/>
      <c r="N9" s="521"/>
      <c r="R9" s="9"/>
      <c r="S9" s="12"/>
    </row>
    <row r="10" spans="1:19" s="14" customFormat="1" x14ac:dyDescent="0.2">
      <c r="A10" s="5">
        <v>1</v>
      </c>
      <c r="B10" s="5">
        <v>2</v>
      </c>
      <c r="C10" s="5">
        <v>3</v>
      </c>
      <c r="D10" s="5">
        <v>4</v>
      </c>
      <c r="E10" s="5">
        <v>5</v>
      </c>
      <c r="F10" s="5">
        <v>6</v>
      </c>
      <c r="G10" s="5">
        <v>7</v>
      </c>
      <c r="H10" s="5">
        <v>8</v>
      </c>
      <c r="I10" s="5">
        <v>9</v>
      </c>
      <c r="J10" s="5">
        <v>10</v>
      </c>
      <c r="K10" s="3">
        <v>11</v>
      </c>
      <c r="L10" s="113">
        <v>12</v>
      </c>
      <c r="M10" s="113">
        <v>13</v>
      </c>
      <c r="N10" s="3">
        <v>14</v>
      </c>
    </row>
    <row r="11" spans="1:19" x14ac:dyDescent="0.2">
      <c r="A11" s="8">
        <v>1</v>
      </c>
      <c r="B11" s="18" t="s">
        <v>922</v>
      </c>
      <c r="C11" s="8">
        <v>5</v>
      </c>
      <c r="D11" s="8">
        <v>0</v>
      </c>
      <c r="E11" s="8">
        <v>0</v>
      </c>
      <c r="F11" s="8">
        <v>0</v>
      </c>
      <c r="G11" s="8">
        <f>SUM(C11:F11)</f>
        <v>5</v>
      </c>
      <c r="H11" s="8">
        <f>C11</f>
        <v>5</v>
      </c>
      <c r="I11" s="8">
        <f t="shared" ref="I11:L14" si="0">D11</f>
        <v>0</v>
      </c>
      <c r="J11" s="8">
        <f t="shared" si="0"/>
        <v>0</v>
      </c>
      <c r="K11" s="8">
        <f t="shared" si="0"/>
        <v>0</v>
      </c>
      <c r="L11" s="8">
        <f t="shared" si="0"/>
        <v>5</v>
      </c>
      <c r="M11" s="8">
        <v>0</v>
      </c>
      <c r="N11" s="19" t="s">
        <v>7</v>
      </c>
    </row>
    <row r="12" spans="1:19" x14ac:dyDescent="0.2">
      <c r="A12" s="8">
        <v>2</v>
      </c>
      <c r="B12" s="18" t="s">
        <v>923</v>
      </c>
      <c r="C12" s="8">
        <v>7</v>
      </c>
      <c r="D12" s="8">
        <v>0</v>
      </c>
      <c r="E12" s="8">
        <v>0</v>
      </c>
      <c r="F12" s="8">
        <v>0</v>
      </c>
      <c r="G12" s="8">
        <f t="shared" ref="G12:G14" si="1">SUM(C12:F12)</f>
        <v>7</v>
      </c>
      <c r="H12" s="8">
        <f t="shared" ref="H12:H14" si="2">C12</f>
        <v>7</v>
      </c>
      <c r="I12" s="8">
        <f t="shared" si="0"/>
        <v>0</v>
      </c>
      <c r="J12" s="8">
        <f t="shared" si="0"/>
        <v>0</v>
      </c>
      <c r="K12" s="8">
        <f t="shared" si="0"/>
        <v>0</v>
      </c>
      <c r="L12" s="8">
        <f t="shared" si="0"/>
        <v>7</v>
      </c>
      <c r="M12" s="8">
        <v>0</v>
      </c>
      <c r="N12" s="19" t="s">
        <v>7</v>
      </c>
    </row>
    <row r="13" spans="1:19" x14ac:dyDescent="0.2">
      <c r="A13" s="8">
        <v>3</v>
      </c>
      <c r="B13" s="18" t="s">
        <v>924</v>
      </c>
      <c r="C13" s="8">
        <v>5</v>
      </c>
      <c r="D13" s="8">
        <v>0</v>
      </c>
      <c r="E13" s="8">
        <v>0</v>
      </c>
      <c r="F13" s="8">
        <v>0</v>
      </c>
      <c r="G13" s="8">
        <f t="shared" si="1"/>
        <v>5</v>
      </c>
      <c r="H13" s="8">
        <f t="shared" si="2"/>
        <v>5</v>
      </c>
      <c r="I13" s="8">
        <f t="shared" si="0"/>
        <v>0</v>
      </c>
      <c r="J13" s="8">
        <f t="shared" si="0"/>
        <v>0</v>
      </c>
      <c r="K13" s="8">
        <f t="shared" si="0"/>
        <v>0</v>
      </c>
      <c r="L13" s="8">
        <f t="shared" si="0"/>
        <v>5</v>
      </c>
      <c r="M13" s="8">
        <v>0</v>
      </c>
      <c r="N13" s="19" t="s">
        <v>7</v>
      </c>
    </row>
    <row r="14" spans="1:19" x14ac:dyDescent="0.2">
      <c r="A14" s="373" t="s">
        <v>19</v>
      </c>
      <c r="B14" s="9"/>
      <c r="C14" s="373">
        <f>SUM(C11:C13)</f>
        <v>17</v>
      </c>
      <c r="D14" s="373">
        <v>0</v>
      </c>
      <c r="E14" s="373">
        <v>0</v>
      </c>
      <c r="F14" s="373">
        <v>0</v>
      </c>
      <c r="G14" s="373">
        <f t="shared" si="1"/>
        <v>17</v>
      </c>
      <c r="H14" s="373">
        <f t="shared" si="2"/>
        <v>17</v>
      </c>
      <c r="I14" s="373">
        <f t="shared" si="0"/>
        <v>0</v>
      </c>
      <c r="J14" s="373">
        <f t="shared" si="0"/>
        <v>0</v>
      </c>
      <c r="K14" s="373">
        <f t="shared" si="0"/>
        <v>0</v>
      </c>
      <c r="L14" s="373">
        <f t="shared" si="0"/>
        <v>17</v>
      </c>
      <c r="M14" s="373">
        <v>0</v>
      </c>
      <c r="N14" s="19" t="s">
        <v>7</v>
      </c>
    </row>
    <row r="15" spans="1:19" x14ac:dyDescent="0.2">
      <c r="A15" s="11"/>
      <c r="B15" s="12"/>
      <c r="C15" s="12"/>
      <c r="D15" s="12"/>
      <c r="E15" s="12"/>
      <c r="F15" s="12"/>
      <c r="G15" s="12"/>
      <c r="H15" s="12"/>
      <c r="I15" s="12"/>
      <c r="J15" s="12"/>
      <c r="K15" s="12"/>
      <c r="L15" s="12"/>
      <c r="M15" s="12"/>
      <c r="N15" s="12"/>
    </row>
    <row r="16" spans="1:19" x14ac:dyDescent="0.2">
      <c r="A16" s="10" t="s">
        <v>8</v>
      </c>
    </row>
    <row r="17" spans="1:14" x14ac:dyDescent="0.2">
      <c r="A17" t="s">
        <v>9</v>
      </c>
    </row>
    <row r="18" spans="1:14" x14ac:dyDescent="0.2">
      <c r="A18" t="s">
        <v>10</v>
      </c>
      <c r="K18" s="11" t="s">
        <v>11</v>
      </c>
      <c r="L18" s="11" t="s">
        <v>11</v>
      </c>
      <c r="M18" s="11"/>
      <c r="N18" s="11" t="s">
        <v>11</v>
      </c>
    </row>
    <row r="19" spans="1:14" x14ac:dyDescent="0.2">
      <c r="A19" s="15" t="s">
        <v>436</v>
      </c>
      <c r="J19" s="11"/>
      <c r="K19" s="11"/>
      <c r="L19" s="11"/>
    </row>
    <row r="20" spans="1:14" x14ac:dyDescent="0.2">
      <c r="C20" s="15" t="s">
        <v>437</v>
      </c>
      <c r="E20" s="12"/>
      <c r="F20" s="12"/>
      <c r="G20" s="12"/>
      <c r="H20" s="12"/>
      <c r="I20" s="12"/>
      <c r="J20" s="12"/>
      <c r="K20" s="12"/>
      <c r="L20" s="12"/>
      <c r="M20" s="12"/>
    </row>
    <row r="21" spans="1:14" x14ac:dyDescent="0.2">
      <c r="E21" s="12"/>
      <c r="F21" s="12"/>
      <c r="G21" s="12"/>
      <c r="H21" s="12"/>
      <c r="I21" s="12"/>
      <c r="J21" s="12"/>
      <c r="K21" s="12"/>
      <c r="L21" s="12"/>
      <c r="M21" s="12"/>
      <c r="N21" s="12"/>
    </row>
    <row r="22" spans="1:14" x14ac:dyDescent="0.2">
      <c r="E22" s="12"/>
      <c r="F22" s="12"/>
      <c r="G22" s="12"/>
      <c r="H22" s="12"/>
      <c r="I22" s="12"/>
      <c r="J22" s="12"/>
      <c r="K22" s="12"/>
      <c r="L22" s="12"/>
      <c r="M22" s="12"/>
      <c r="N22" s="12"/>
    </row>
    <row r="23" spans="1:14" ht="15.75" customHeight="1" x14ac:dyDescent="0.25">
      <c r="A23" s="13" t="s">
        <v>12</v>
      </c>
      <c r="B23" s="13"/>
      <c r="C23" s="13"/>
      <c r="D23" s="13"/>
      <c r="E23" s="13"/>
      <c r="F23" s="13"/>
      <c r="G23" s="13"/>
      <c r="H23" s="13"/>
      <c r="K23" s="14"/>
      <c r="L23" s="634" t="s">
        <v>13</v>
      </c>
      <c r="M23" s="634"/>
      <c r="N23" s="634"/>
    </row>
    <row r="24" spans="1:14" ht="15.75" customHeight="1" x14ac:dyDescent="0.2">
      <c r="A24" s="634" t="s">
        <v>14</v>
      </c>
      <c r="B24" s="634"/>
      <c r="C24" s="634"/>
      <c r="D24" s="634"/>
      <c r="E24" s="634"/>
      <c r="F24" s="634"/>
      <c r="G24" s="634"/>
      <c r="H24" s="634"/>
      <c r="I24" s="634"/>
      <c r="J24" s="634"/>
      <c r="K24" s="634"/>
      <c r="L24" s="634"/>
      <c r="M24" s="634"/>
      <c r="N24" s="634"/>
    </row>
    <row r="25" spans="1:14" ht="15.75" x14ac:dyDescent="0.2">
      <c r="A25" s="634" t="s">
        <v>15</v>
      </c>
      <c r="B25" s="634"/>
      <c r="C25" s="634"/>
      <c r="D25" s="634"/>
      <c r="E25" s="634"/>
      <c r="F25" s="634"/>
      <c r="G25" s="634"/>
      <c r="H25" s="634"/>
      <c r="I25" s="634"/>
      <c r="J25" s="634"/>
      <c r="K25" s="634"/>
      <c r="L25" s="634"/>
      <c r="M25" s="634"/>
      <c r="N25" s="634"/>
    </row>
    <row r="26" spans="1:14" x14ac:dyDescent="0.2">
      <c r="K26" s="546" t="s">
        <v>87</v>
      </c>
      <c r="L26" s="546"/>
      <c r="M26" s="546"/>
      <c r="N26" s="546"/>
    </row>
    <row r="27" spans="1:14" x14ac:dyDescent="0.2">
      <c r="A27" s="633"/>
      <c r="B27" s="633"/>
      <c r="C27" s="633"/>
      <c r="D27" s="633"/>
      <c r="E27" s="633"/>
      <c r="F27" s="633"/>
      <c r="G27" s="633"/>
      <c r="H27" s="633"/>
      <c r="I27" s="633"/>
      <c r="J27" s="633"/>
      <c r="K27" s="633"/>
      <c r="L27" s="633"/>
      <c r="M27" s="633"/>
      <c r="N27" s="633"/>
    </row>
  </sheetData>
  <mergeCells count="17">
    <mergeCell ref="A7:B7"/>
    <mergeCell ref="D1:J1"/>
    <mergeCell ref="A2:N2"/>
    <mergeCell ref="A3:N3"/>
    <mergeCell ref="A5:N5"/>
    <mergeCell ref="L7:N7"/>
    <mergeCell ref="A27:N27"/>
    <mergeCell ref="N8:N9"/>
    <mergeCell ref="L23:N23"/>
    <mergeCell ref="A24:N24"/>
    <mergeCell ref="A25:N25"/>
    <mergeCell ref="K26:N26"/>
    <mergeCell ref="A8:A9"/>
    <mergeCell ref="B8:B9"/>
    <mergeCell ref="C8:G8"/>
    <mergeCell ref="H8:L8"/>
    <mergeCell ref="M8:M9"/>
  </mergeCells>
  <phoneticPr fontId="0" type="noConversion"/>
  <printOptions horizontalCentered="1"/>
  <pageMargins left="0.70866141732283472" right="0.70866141732283472" top="0.23622047244094491" bottom="0" header="0.31496062992125984" footer="0.31496062992125984"/>
  <pageSetup paperSize="9"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5"/>
  <sheetViews>
    <sheetView topLeftCell="A4" zoomScaleSheetLayoutView="80" workbookViewId="0">
      <selection activeCell="M11" sqref="M11"/>
    </sheetView>
  </sheetViews>
  <sheetFormatPr defaultRowHeight="12.75" x14ac:dyDescent="0.2"/>
  <cols>
    <col min="1" max="1" width="7.140625" style="15" customWidth="1"/>
    <col min="2" max="2" width="15.42578125" style="15" bestFit="1" customWidth="1"/>
    <col min="3" max="3" width="10.28515625" style="15" customWidth="1"/>
    <col min="4" max="4" width="9.28515625" style="15" customWidth="1"/>
    <col min="5" max="6" width="9.140625" style="15"/>
    <col min="7" max="7" width="11.7109375"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0.5703125" style="15" customWidth="1"/>
    <col min="14" max="14" width="8.7109375" style="15" customWidth="1"/>
    <col min="15" max="15" width="8.85546875" style="15" customWidth="1"/>
    <col min="16" max="16" width="9.140625" style="15"/>
    <col min="17" max="17" width="11" style="15" customWidth="1"/>
    <col min="18" max="16384" width="9.140625" style="15"/>
  </cols>
  <sheetData>
    <row r="1" spans="1:18" customFormat="1" ht="12.75" customHeight="1" x14ac:dyDescent="0.2">
      <c r="D1" s="15"/>
      <c r="E1" s="15"/>
      <c r="F1" s="15"/>
      <c r="G1" s="15"/>
      <c r="H1" s="15"/>
      <c r="I1" s="15"/>
      <c r="J1" s="15"/>
      <c r="K1" s="15"/>
      <c r="L1" s="15"/>
      <c r="M1" s="15"/>
      <c r="N1" s="15"/>
      <c r="O1" s="542" t="s">
        <v>63</v>
      </c>
      <c r="P1" s="542"/>
      <c r="Q1" s="542"/>
    </row>
    <row r="2" spans="1:18" customFormat="1" ht="15" x14ac:dyDescent="0.2">
      <c r="A2" s="638" t="s">
        <v>0</v>
      </c>
      <c r="B2" s="638"/>
      <c r="C2" s="638"/>
      <c r="D2" s="638"/>
      <c r="E2" s="638"/>
      <c r="F2" s="638"/>
      <c r="G2" s="638"/>
      <c r="H2" s="638"/>
      <c r="I2" s="638"/>
      <c r="J2" s="638"/>
      <c r="K2" s="638"/>
      <c r="L2" s="638"/>
      <c r="M2" s="44"/>
      <c r="N2" s="44"/>
      <c r="O2" s="44"/>
      <c r="P2" s="44"/>
    </row>
    <row r="3" spans="1:18" customFormat="1" ht="20.25" x14ac:dyDescent="0.3">
      <c r="A3" s="544" t="s">
        <v>757</v>
      </c>
      <c r="B3" s="544"/>
      <c r="C3" s="544"/>
      <c r="D3" s="544"/>
      <c r="E3" s="544"/>
      <c r="F3" s="544"/>
      <c r="G3" s="544"/>
      <c r="H3" s="544"/>
      <c r="I3" s="544"/>
      <c r="J3" s="544"/>
      <c r="K3" s="544"/>
      <c r="L3" s="544"/>
      <c r="M3" s="43"/>
      <c r="N3" s="43"/>
      <c r="O3" s="43"/>
      <c r="P3" s="43"/>
    </row>
    <row r="4" spans="1:18" customFormat="1" ht="11.25" customHeight="1" x14ac:dyDescent="0.2"/>
    <row r="5" spans="1:18" customFormat="1" ht="15.75" customHeight="1" x14ac:dyDescent="0.25">
      <c r="A5" s="639" t="s">
        <v>813</v>
      </c>
      <c r="B5" s="639"/>
      <c r="C5" s="639"/>
      <c r="D5" s="639"/>
      <c r="E5" s="639"/>
      <c r="F5" s="639"/>
      <c r="G5" s="639"/>
      <c r="H5" s="639"/>
      <c r="I5" s="639"/>
      <c r="J5" s="639"/>
      <c r="K5" s="639"/>
      <c r="L5" s="639"/>
      <c r="M5" s="639"/>
      <c r="N5" s="639"/>
      <c r="O5" s="639"/>
      <c r="P5" s="15"/>
    </row>
    <row r="7" spans="1:18" ht="17.45" customHeight="1" x14ac:dyDescent="0.2">
      <c r="A7" s="546" t="s">
        <v>166</v>
      </c>
      <c r="B7" s="546"/>
      <c r="N7" s="623" t="s">
        <v>844</v>
      </c>
      <c r="O7" s="623"/>
      <c r="P7" s="623"/>
      <c r="Q7" s="623"/>
    </row>
    <row r="8" spans="1:18" ht="24" customHeight="1" x14ac:dyDescent="0.2">
      <c r="A8" s="521" t="s">
        <v>2</v>
      </c>
      <c r="B8" s="521" t="s">
        <v>3</v>
      </c>
      <c r="C8" s="550" t="s">
        <v>776</v>
      </c>
      <c r="D8" s="550"/>
      <c r="E8" s="550"/>
      <c r="F8" s="550"/>
      <c r="G8" s="550"/>
      <c r="H8" s="516" t="s">
        <v>643</v>
      </c>
      <c r="I8" s="550"/>
      <c r="J8" s="550"/>
      <c r="K8" s="550"/>
      <c r="L8" s="550"/>
      <c r="M8" s="641" t="s">
        <v>115</v>
      </c>
      <c r="N8" s="642"/>
      <c r="O8" s="642"/>
      <c r="P8" s="642"/>
      <c r="Q8" s="643"/>
    </row>
    <row r="9" spans="1:18" s="14" customFormat="1" ht="60" customHeight="1" x14ac:dyDescent="0.2">
      <c r="A9" s="521"/>
      <c r="B9" s="521"/>
      <c r="C9" s="5" t="s">
        <v>218</v>
      </c>
      <c r="D9" s="5" t="s">
        <v>219</v>
      </c>
      <c r="E9" s="5" t="s">
        <v>363</v>
      </c>
      <c r="F9" s="5" t="s">
        <v>225</v>
      </c>
      <c r="G9" s="5" t="s">
        <v>120</v>
      </c>
      <c r="H9" s="104" t="s">
        <v>218</v>
      </c>
      <c r="I9" s="5" t="s">
        <v>219</v>
      </c>
      <c r="J9" s="5" t="s">
        <v>363</v>
      </c>
      <c r="K9" s="7" t="s">
        <v>225</v>
      </c>
      <c r="L9" s="5" t="s">
        <v>366</v>
      </c>
      <c r="M9" s="5" t="s">
        <v>218</v>
      </c>
      <c r="N9" s="5" t="s">
        <v>219</v>
      </c>
      <c r="O9" s="5" t="s">
        <v>363</v>
      </c>
      <c r="P9" s="7" t="s">
        <v>225</v>
      </c>
      <c r="Q9" s="5" t="s">
        <v>122</v>
      </c>
      <c r="R9" s="30"/>
    </row>
    <row r="10" spans="1:18" s="64" customFormat="1" x14ac:dyDescent="0.2">
      <c r="A10" s="63">
        <v>1</v>
      </c>
      <c r="B10" s="63">
        <v>2</v>
      </c>
      <c r="C10" s="63">
        <v>3</v>
      </c>
      <c r="D10" s="63">
        <v>4</v>
      </c>
      <c r="E10" s="63">
        <v>5</v>
      </c>
      <c r="F10" s="63">
        <v>6</v>
      </c>
      <c r="G10" s="63">
        <v>7</v>
      </c>
      <c r="H10" s="63">
        <v>8</v>
      </c>
      <c r="I10" s="63">
        <v>9</v>
      </c>
      <c r="J10" s="63">
        <v>10</v>
      </c>
      <c r="K10" s="63">
        <v>11</v>
      </c>
      <c r="L10" s="63">
        <v>12</v>
      </c>
      <c r="M10" s="63">
        <v>13</v>
      </c>
      <c r="N10" s="63">
        <v>14</v>
      </c>
      <c r="O10" s="63">
        <v>15</v>
      </c>
      <c r="P10" s="63">
        <v>16</v>
      </c>
      <c r="Q10" s="63">
        <v>17</v>
      </c>
    </row>
    <row r="11" spans="1:18" x14ac:dyDescent="0.2">
      <c r="A11" s="370">
        <v>1</v>
      </c>
      <c r="B11" s="18" t="s">
        <v>922</v>
      </c>
      <c r="C11" s="370">
        <f>7888+702</f>
        <v>8590</v>
      </c>
      <c r="D11" s="370">
        <v>530</v>
      </c>
      <c r="E11" s="370">
        <v>0</v>
      </c>
      <c r="F11" s="370">
        <v>0</v>
      </c>
      <c r="G11" s="370">
        <f>C11+D11+E11+F11</f>
        <v>9120</v>
      </c>
      <c r="H11" s="400">
        <v>6496</v>
      </c>
      <c r="I11" s="397">
        <v>440</v>
      </c>
      <c r="J11" s="397">
        <v>0</v>
      </c>
      <c r="K11" s="397">
        <v>0</v>
      </c>
      <c r="L11" s="397">
        <f>H11+I11+J11+K11</f>
        <v>6936</v>
      </c>
      <c r="M11" s="397">
        <v>974436</v>
      </c>
      <c r="N11" s="397">
        <v>66000</v>
      </c>
      <c r="O11" s="397">
        <f t="shared" ref="N11:P13" si="0">J11*150</f>
        <v>0</v>
      </c>
      <c r="P11" s="397">
        <f t="shared" si="0"/>
        <v>0</v>
      </c>
      <c r="Q11" s="397">
        <f>M11+N11+O11+P11</f>
        <v>1040436</v>
      </c>
    </row>
    <row r="12" spans="1:18" x14ac:dyDescent="0.2">
      <c r="A12" s="370">
        <v>2</v>
      </c>
      <c r="B12" s="18" t="s">
        <v>923</v>
      </c>
      <c r="C12" s="370">
        <f>5696+777</f>
        <v>6473</v>
      </c>
      <c r="D12" s="370">
        <v>0</v>
      </c>
      <c r="E12" s="370">
        <v>0</v>
      </c>
      <c r="F12" s="370">
        <v>0</v>
      </c>
      <c r="G12" s="370">
        <f t="shared" ref="G12:G13" si="1">C12+D12+E12+F12</f>
        <v>6473</v>
      </c>
      <c r="H12" s="400">
        <v>5379</v>
      </c>
      <c r="I12" s="397">
        <v>0</v>
      </c>
      <c r="J12" s="397">
        <v>0</v>
      </c>
      <c r="K12" s="397">
        <v>0</v>
      </c>
      <c r="L12" s="397">
        <f t="shared" ref="L12:L14" si="2">H12+I12+J12+K12</f>
        <v>5379</v>
      </c>
      <c r="M12" s="469">
        <v>806850</v>
      </c>
      <c r="N12" s="397">
        <f t="shared" si="0"/>
        <v>0</v>
      </c>
      <c r="O12" s="397">
        <f t="shared" ref="O12:O14" si="3">J12*150</f>
        <v>0</v>
      </c>
      <c r="P12" s="397">
        <f t="shared" ref="P12:P14" si="4">K12*150</f>
        <v>0</v>
      </c>
      <c r="Q12" s="397">
        <f t="shared" ref="Q12:Q13" si="5">M12+N12+O12+P12</f>
        <v>806850</v>
      </c>
    </row>
    <row r="13" spans="1:18" x14ac:dyDescent="0.2">
      <c r="A13" s="370">
        <v>3</v>
      </c>
      <c r="B13" s="18" t="s">
        <v>924</v>
      </c>
      <c r="C13" s="370">
        <v>2528</v>
      </c>
      <c r="D13" s="370">
        <v>0</v>
      </c>
      <c r="E13" s="370">
        <v>0</v>
      </c>
      <c r="F13" s="370">
        <v>0</v>
      </c>
      <c r="G13" s="370">
        <f t="shared" si="1"/>
        <v>2528</v>
      </c>
      <c r="H13" s="400">
        <v>1840</v>
      </c>
      <c r="I13" s="397">
        <v>0</v>
      </c>
      <c r="J13" s="397">
        <v>0</v>
      </c>
      <c r="K13" s="397">
        <v>0</v>
      </c>
      <c r="L13" s="397">
        <f t="shared" si="2"/>
        <v>1840</v>
      </c>
      <c r="M13" s="469">
        <v>276031</v>
      </c>
      <c r="N13" s="397">
        <f t="shared" si="0"/>
        <v>0</v>
      </c>
      <c r="O13" s="397">
        <f t="shared" si="3"/>
        <v>0</v>
      </c>
      <c r="P13" s="397">
        <f t="shared" si="4"/>
        <v>0</v>
      </c>
      <c r="Q13" s="397">
        <f t="shared" si="5"/>
        <v>276031</v>
      </c>
    </row>
    <row r="14" spans="1:18" x14ac:dyDescent="0.2">
      <c r="A14" s="370"/>
      <c r="B14" s="398" t="s">
        <v>19</v>
      </c>
      <c r="C14" s="391">
        <f>SUM(C11:C13)</f>
        <v>17591</v>
      </c>
      <c r="D14" s="391">
        <f t="shared" ref="D14:G14" si="6">SUM(D11:D13)</f>
        <v>530</v>
      </c>
      <c r="E14" s="391">
        <f t="shared" si="6"/>
        <v>0</v>
      </c>
      <c r="F14" s="391">
        <f t="shared" si="6"/>
        <v>0</v>
      </c>
      <c r="G14" s="391">
        <f t="shared" si="6"/>
        <v>18121</v>
      </c>
      <c r="H14" s="401">
        <f>H11+H12+H13</f>
        <v>13715</v>
      </c>
      <c r="I14" s="401">
        <f t="shared" ref="I14:K14" si="7">I11+I12+I13</f>
        <v>440</v>
      </c>
      <c r="J14" s="401">
        <f t="shared" si="7"/>
        <v>0</v>
      </c>
      <c r="K14" s="401">
        <f t="shared" si="7"/>
        <v>0</v>
      </c>
      <c r="L14" s="260">
        <f t="shared" si="2"/>
        <v>14155</v>
      </c>
      <c r="M14" s="260">
        <f>M11+M12+M13</f>
        <v>2057317</v>
      </c>
      <c r="N14" s="260">
        <v>66000</v>
      </c>
      <c r="O14" s="260">
        <f t="shared" si="3"/>
        <v>0</v>
      </c>
      <c r="P14" s="260">
        <f t="shared" si="4"/>
        <v>0</v>
      </c>
      <c r="Q14" s="260">
        <f>Q11+Q12+Q13</f>
        <v>2123317</v>
      </c>
      <c r="R14"/>
    </row>
    <row r="15" spans="1:18" x14ac:dyDescent="0.2">
      <c r="A15" s="71"/>
      <c r="B15" s="21"/>
      <c r="C15" s="21"/>
      <c r="D15" s="21"/>
      <c r="E15" s="21"/>
      <c r="F15" s="21"/>
      <c r="G15" s="21"/>
      <c r="H15" s="472"/>
      <c r="I15" s="473"/>
      <c r="J15" s="473"/>
      <c r="K15" s="473"/>
      <c r="L15" s="474"/>
      <c r="M15" s="473"/>
      <c r="N15" s="473"/>
      <c r="O15" s="473"/>
      <c r="P15" s="473"/>
      <c r="Q15" s="475"/>
    </row>
    <row r="16" spans="1:18" x14ac:dyDescent="0.2">
      <c r="A16" s="10" t="s">
        <v>8</v>
      </c>
      <c r="B16"/>
      <c r="C16"/>
      <c r="D16"/>
      <c r="Q16" s="462"/>
    </row>
    <row r="17" spans="1:18" x14ac:dyDescent="0.2">
      <c r="A17" t="s">
        <v>9</v>
      </c>
      <c r="B17"/>
      <c r="C17"/>
      <c r="D17"/>
    </row>
    <row r="18" spans="1:18" x14ac:dyDescent="0.2">
      <c r="A18" t="s">
        <v>10</v>
      </c>
      <c r="B18"/>
      <c r="C18"/>
      <c r="D18"/>
      <c r="I18" s="11"/>
      <c r="J18" s="11"/>
      <c r="K18" s="11"/>
      <c r="L18" s="11"/>
    </row>
    <row r="19" spans="1:18" customFormat="1" x14ac:dyDescent="0.2">
      <c r="A19" s="15" t="s">
        <v>436</v>
      </c>
      <c r="J19" s="11"/>
      <c r="K19" s="11"/>
      <c r="L19" s="11"/>
      <c r="R19" s="15"/>
    </row>
    <row r="20" spans="1:18" customFormat="1" x14ac:dyDescent="0.2">
      <c r="C20" s="15" t="s">
        <v>437</v>
      </c>
      <c r="E20" s="12"/>
      <c r="F20" s="12"/>
      <c r="G20" s="12"/>
      <c r="H20" s="12"/>
      <c r="I20" s="12"/>
      <c r="J20" s="12"/>
      <c r="K20" s="12"/>
      <c r="L20" s="12"/>
      <c r="M20" s="12"/>
    </row>
    <row r="21" spans="1:18" x14ac:dyDescent="0.2">
      <c r="A21" s="14" t="s">
        <v>12</v>
      </c>
      <c r="B21" s="14"/>
      <c r="C21" s="14"/>
      <c r="D21" s="14"/>
      <c r="E21" s="14"/>
      <c r="F21" s="14"/>
      <c r="G21" s="14"/>
      <c r="I21" s="14"/>
      <c r="O21" s="573" t="s">
        <v>13</v>
      </c>
      <c r="P21" s="573"/>
      <c r="Q21" s="574"/>
    </row>
    <row r="22" spans="1:18" ht="12.75" customHeight="1" x14ac:dyDescent="0.2">
      <c r="A22" s="573" t="s">
        <v>14</v>
      </c>
      <c r="B22" s="573"/>
      <c r="C22" s="573"/>
      <c r="D22" s="573"/>
      <c r="E22" s="573"/>
      <c r="F22" s="573"/>
      <c r="G22" s="573"/>
      <c r="H22" s="573"/>
      <c r="I22" s="573"/>
      <c r="J22" s="573"/>
      <c r="K22" s="573"/>
      <c r="L22" s="573"/>
      <c r="M22" s="573"/>
      <c r="N22" s="573"/>
      <c r="O22" s="573"/>
      <c r="P22" s="573"/>
      <c r="Q22" s="573"/>
    </row>
    <row r="23" spans="1:18" x14ac:dyDescent="0.2">
      <c r="A23" s="571" t="s">
        <v>95</v>
      </c>
      <c r="B23" s="571"/>
      <c r="C23" s="571"/>
      <c r="D23" s="571"/>
      <c r="E23" s="571"/>
      <c r="F23" s="571"/>
      <c r="G23" s="571"/>
      <c r="H23" s="571"/>
      <c r="I23" s="571"/>
      <c r="J23" s="571"/>
      <c r="K23" s="571"/>
      <c r="L23" s="571"/>
      <c r="M23" s="571"/>
      <c r="N23" s="571"/>
      <c r="O23" s="571"/>
      <c r="P23" s="571"/>
      <c r="Q23" s="571"/>
      <c r="R23" s="571"/>
    </row>
    <row r="24" spans="1:18" x14ac:dyDescent="0.2">
      <c r="A24" s="14"/>
      <c r="B24" s="14"/>
      <c r="C24" s="14"/>
      <c r="D24" s="14"/>
      <c r="E24" s="14"/>
      <c r="F24" s="14"/>
      <c r="N24" s="546" t="s">
        <v>87</v>
      </c>
      <c r="O24" s="546"/>
      <c r="P24" s="546"/>
      <c r="Q24" s="546"/>
    </row>
    <row r="25" spans="1:18" x14ac:dyDescent="0.2">
      <c r="A25" s="640"/>
      <c r="B25" s="640"/>
      <c r="C25" s="640"/>
      <c r="D25" s="640"/>
      <c r="E25" s="640"/>
      <c r="F25" s="640"/>
      <c r="G25" s="640"/>
      <c r="H25" s="640"/>
      <c r="I25" s="640"/>
      <c r="J25" s="640"/>
      <c r="K25" s="640"/>
      <c r="L25" s="640"/>
    </row>
  </sheetData>
  <mergeCells count="16">
    <mergeCell ref="A5:O5"/>
    <mergeCell ref="A25:L25"/>
    <mergeCell ref="O1:Q1"/>
    <mergeCell ref="A2:L2"/>
    <mergeCell ref="A3:L3"/>
    <mergeCell ref="A8:A9"/>
    <mergeCell ref="B8:B9"/>
    <mergeCell ref="C8:G8"/>
    <mergeCell ref="H8:L8"/>
    <mergeCell ref="M8:Q8"/>
    <mergeCell ref="N24:Q24"/>
    <mergeCell ref="A23:R23"/>
    <mergeCell ref="A7:B7"/>
    <mergeCell ref="O21:Q21"/>
    <mergeCell ref="A22:Q22"/>
    <mergeCell ref="N7:Q7"/>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6"/>
  <sheetViews>
    <sheetView zoomScaleSheetLayoutView="80" workbookViewId="0">
      <selection activeCell="A13" sqref="A13:Q13"/>
    </sheetView>
  </sheetViews>
  <sheetFormatPr defaultRowHeight="12.75" x14ac:dyDescent="0.2"/>
  <cols>
    <col min="1" max="1" width="7.140625" style="15" customWidth="1"/>
    <col min="2" max="2" width="14.85546875" style="15" bestFit="1"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9.7109375" style="15" customWidth="1"/>
    <col min="14" max="14" width="8.7109375" style="15" customWidth="1"/>
    <col min="15" max="15" width="8.85546875" style="15" customWidth="1"/>
    <col min="16" max="16" width="9.140625" style="15"/>
    <col min="17" max="17" width="11" style="15" customWidth="1"/>
    <col min="18" max="18" width="9.140625" style="15" hidden="1" customWidth="1"/>
    <col min="19" max="16384" width="9.140625" style="15"/>
  </cols>
  <sheetData>
    <row r="1" spans="1:19" customFormat="1" ht="12.75" customHeight="1" x14ac:dyDescent="0.2">
      <c r="D1" s="15"/>
      <c r="E1" s="15"/>
      <c r="F1" s="15"/>
      <c r="G1" s="15"/>
      <c r="H1" s="15"/>
      <c r="I1" s="15"/>
      <c r="J1" s="15"/>
      <c r="K1" s="15"/>
      <c r="L1" s="15"/>
      <c r="M1" s="15"/>
      <c r="N1" s="15"/>
      <c r="O1" s="542" t="s">
        <v>64</v>
      </c>
      <c r="P1" s="542"/>
      <c r="Q1" s="542"/>
    </row>
    <row r="2" spans="1:19" customFormat="1" ht="15.75" x14ac:dyDescent="0.25">
      <c r="A2" s="543" t="s">
        <v>0</v>
      </c>
      <c r="B2" s="543"/>
      <c r="C2" s="543"/>
      <c r="D2" s="543"/>
      <c r="E2" s="543"/>
      <c r="F2" s="543"/>
      <c r="G2" s="543"/>
      <c r="H2" s="543"/>
      <c r="I2" s="543"/>
      <c r="J2" s="543"/>
      <c r="K2" s="543"/>
      <c r="L2" s="543"/>
      <c r="M2" s="44"/>
      <c r="N2" s="44"/>
      <c r="O2" s="44"/>
      <c r="P2" s="44"/>
    </row>
    <row r="3" spans="1:19" customFormat="1" ht="20.25" x14ac:dyDescent="0.3">
      <c r="A3" s="544" t="s">
        <v>757</v>
      </c>
      <c r="B3" s="544"/>
      <c r="C3" s="544"/>
      <c r="D3" s="544"/>
      <c r="E3" s="544"/>
      <c r="F3" s="544"/>
      <c r="G3" s="544"/>
      <c r="H3" s="544"/>
      <c r="I3" s="544"/>
      <c r="J3" s="544"/>
      <c r="K3" s="544"/>
      <c r="L3" s="544"/>
      <c r="M3" s="43"/>
      <c r="N3" s="43"/>
      <c r="O3" s="43"/>
      <c r="P3" s="43"/>
    </row>
    <row r="4" spans="1:19" customFormat="1" ht="11.25" customHeight="1" x14ac:dyDescent="0.2"/>
    <row r="5" spans="1:19" customFormat="1" ht="15.75" x14ac:dyDescent="0.25">
      <c r="A5" s="639" t="s">
        <v>814</v>
      </c>
      <c r="B5" s="639"/>
      <c r="C5" s="639"/>
      <c r="D5" s="639"/>
      <c r="E5" s="639"/>
      <c r="F5" s="639"/>
      <c r="G5" s="639"/>
      <c r="H5" s="639"/>
      <c r="I5" s="639"/>
      <c r="J5" s="639"/>
      <c r="K5" s="639"/>
      <c r="L5" s="639"/>
      <c r="M5" s="15"/>
      <c r="N5" s="15"/>
      <c r="O5" s="15"/>
      <c r="P5" s="15"/>
    </row>
    <row r="7" spans="1:19" ht="12.6" customHeight="1" x14ac:dyDescent="0.2">
      <c r="A7" s="546" t="s">
        <v>166</v>
      </c>
      <c r="B7" s="546"/>
      <c r="N7" s="623" t="s">
        <v>844</v>
      </c>
      <c r="O7" s="623"/>
      <c r="P7" s="623"/>
      <c r="Q7" s="623"/>
      <c r="R7" s="623"/>
    </row>
    <row r="8" spans="1:19" s="14" customFormat="1" ht="29.45" customHeight="1" x14ac:dyDescent="0.2">
      <c r="A8" s="521" t="s">
        <v>2</v>
      </c>
      <c r="B8" s="521" t="s">
        <v>3</v>
      </c>
      <c r="C8" s="550" t="s">
        <v>776</v>
      </c>
      <c r="D8" s="550"/>
      <c r="E8" s="550"/>
      <c r="F8" s="550"/>
      <c r="G8" s="550"/>
      <c r="H8" s="516" t="s">
        <v>643</v>
      </c>
      <c r="I8" s="550"/>
      <c r="J8" s="550"/>
      <c r="K8" s="550"/>
      <c r="L8" s="550"/>
      <c r="M8" s="641" t="s">
        <v>115</v>
      </c>
      <c r="N8" s="642"/>
      <c r="O8" s="642"/>
      <c r="P8" s="642"/>
      <c r="Q8" s="643"/>
    </row>
    <row r="9" spans="1:19" s="14" customFormat="1" ht="38.25" x14ac:dyDescent="0.2">
      <c r="A9" s="521"/>
      <c r="B9" s="521"/>
      <c r="C9" s="5" t="s">
        <v>218</v>
      </c>
      <c r="D9" s="5" t="s">
        <v>219</v>
      </c>
      <c r="E9" s="5" t="s">
        <v>363</v>
      </c>
      <c r="F9" s="7" t="s">
        <v>225</v>
      </c>
      <c r="G9" s="7" t="s">
        <v>120</v>
      </c>
      <c r="H9" s="5" t="s">
        <v>218</v>
      </c>
      <c r="I9" s="5" t="s">
        <v>219</v>
      </c>
      <c r="J9" s="5" t="s">
        <v>363</v>
      </c>
      <c r="K9" s="5" t="s">
        <v>225</v>
      </c>
      <c r="L9" s="5" t="s">
        <v>121</v>
      </c>
      <c r="M9" s="5" t="s">
        <v>218</v>
      </c>
      <c r="N9" s="5" t="s">
        <v>219</v>
      </c>
      <c r="O9" s="5" t="s">
        <v>363</v>
      </c>
      <c r="P9" s="7" t="s">
        <v>225</v>
      </c>
      <c r="Q9" s="5" t="s">
        <v>122</v>
      </c>
      <c r="R9" s="29"/>
      <c r="S9" s="30"/>
    </row>
    <row r="10" spans="1:19" s="14" customFormat="1" x14ac:dyDescent="0.2">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x14ac:dyDescent="0.2">
      <c r="A11" s="370">
        <v>1</v>
      </c>
      <c r="B11" s="18" t="s">
        <v>922</v>
      </c>
      <c r="C11" s="370">
        <f>6174+276</f>
        <v>6450</v>
      </c>
      <c r="D11" s="370">
        <v>454</v>
      </c>
      <c r="E11" s="370">
        <v>0</v>
      </c>
      <c r="F11" s="371">
        <v>0</v>
      </c>
      <c r="G11" s="371">
        <f>SUM(C11:F11)</f>
        <v>6904</v>
      </c>
      <c r="H11" s="397">
        <v>5066</v>
      </c>
      <c r="I11" s="397">
        <v>364</v>
      </c>
      <c r="J11" s="397">
        <v>0</v>
      </c>
      <c r="K11" s="397">
        <v>0</v>
      </c>
      <c r="L11" s="397">
        <f>H11+I11+J11+K11</f>
        <v>5430</v>
      </c>
      <c r="M11" s="397">
        <v>759857</v>
      </c>
      <c r="N11" s="397">
        <v>54600</v>
      </c>
      <c r="O11" s="397">
        <v>0</v>
      </c>
      <c r="P11" s="397">
        <v>0</v>
      </c>
      <c r="Q11" s="397">
        <f>M11+N11+O11+P11</f>
        <v>814457</v>
      </c>
    </row>
    <row r="12" spans="1:19" x14ac:dyDescent="0.2">
      <c r="A12" s="370">
        <v>2</v>
      </c>
      <c r="B12" s="18" t="s">
        <v>923</v>
      </c>
      <c r="C12" s="370">
        <f>4204+316</f>
        <v>4520</v>
      </c>
      <c r="D12" s="370">
        <v>0</v>
      </c>
      <c r="E12" s="370">
        <v>0</v>
      </c>
      <c r="F12" s="371">
        <v>0</v>
      </c>
      <c r="G12" s="371">
        <f>SUM(C12:F12)</f>
        <v>4520</v>
      </c>
      <c r="H12" s="397">
        <v>3759</v>
      </c>
      <c r="I12" s="397">
        <v>0</v>
      </c>
      <c r="J12" s="397">
        <v>0</v>
      </c>
      <c r="K12" s="397">
        <v>0</v>
      </c>
      <c r="L12" s="397">
        <f t="shared" ref="L12:L14" si="0">H12+I12+J12+K12</f>
        <v>3759</v>
      </c>
      <c r="M12" s="470">
        <v>563855</v>
      </c>
      <c r="N12" s="397">
        <v>0</v>
      </c>
      <c r="O12" s="397">
        <v>0</v>
      </c>
      <c r="P12" s="397">
        <v>0</v>
      </c>
      <c r="Q12" s="397">
        <f t="shared" ref="Q12:Q13" si="1">M12+N12+O12+P12</f>
        <v>563855</v>
      </c>
    </row>
    <row r="13" spans="1:19" x14ac:dyDescent="0.2">
      <c r="A13" s="370">
        <v>3</v>
      </c>
      <c r="B13" s="18" t="s">
        <v>924</v>
      </c>
      <c r="C13" s="370">
        <v>1570</v>
      </c>
      <c r="D13" s="370">
        <v>0</v>
      </c>
      <c r="E13" s="370">
        <v>0</v>
      </c>
      <c r="F13" s="371">
        <v>0</v>
      </c>
      <c r="G13" s="371">
        <f>SUM(C13:F13)</f>
        <v>1570</v>
      </c>
      <c r="H13" s="397">
        <v>1253</v>
      </c>
      <c r="I13" s="397">
        <v>0</v>
      </c>
      <c r="J13" s="397">
        <v>0</v>
      </c>
      <c r="K13" s="397">
        <v>0</v>
      </c>
      <c r="L13" s="397">
        <f t="shared" si="0"/>
        <v>1253</v>
      </c>
      <c r="M13" s="470">
        <v>187951</v>
      </c>
      <c r="N13" s="397">
        <v>0</v>
      </c>
      <c r="O13" s="397">
        <v>0</v>
      </c>
      <c r="P13" s="397">
        <v>0</v>
      </c>
      <c r="Q13" s="397">
        <f t="shared" si="1"/>
        <v>187951</v>
      </c>
    </row>
    <row r="14" spans="1:19" x14ac:dyDescent="0.2">
      <c r="A14" s="19" t="s">
        <v>7</v>
      </c>
      <c r="B14" s="260" t="s">
        <v>19</v>
      </c>
      <c r="C14" s="373">
        <f t="shared" ref="C14:G14" si="2">SUM(C11:C13)</f>
        <v>12540</v>
      </c>
      <c r="D14" s="373">
        <f t="shared" si="2"/>
        <v>454</v>
      </c>
      <c r="E14" s="373">
        <f t="shared" si="2"/>
        <v>0</v>
      </c>
      <c r="F14" s="374">
        <f t="shared" si="2"/>
        <v>0</v>
      </c>
      <c r="G14" s="374">
        <f t="shared" si="2"/>
        <v>12994</v>
      </c>
      <c r="H14" s="260">
        <f>H11+H12+H13</f>
        <v>10078</v>
      </c>
      <c r="I14" s="260">
        <v>364</v>
      </c>
      <c r="J14" s="260">
        <v>0</v>
      </c>
      <c r="K14" s="260">
        <v>0</v>
      </c>
      <c r="L14" s="260">
        <f t="shared" si="0"/>
        <v>10442</v>
      </c>
      <c r="M14" s="260">
        <f>M11+M12+M13</f>
        <v>1511663</v>
      </c>
      <c r="N14" s="260">
        <f t="shared" ref="N14:P14" si="3">N11+N12+N13</f>
        <v>54600</v>
      </c>
      <c r="O14" s="260">
        <f t="shared" si="3"/>
        <v>0</v>
      </c>
      <c r="P14" s="260">
        <f t="shared" si="3"/>
        <v>0</v>
      </c>
      <c r="Q14" s="260">
        <f>M14+N14+O14+P14</f>
        <v>1566263</v>
      </c>
    </row>
    <row r="15" spans="1:19" s="392" customFormat="1" x14ac:dyDescent="0.2">
      <c r="A15" s="71"/>
      <c r="B15" s="475"/>
      <c r="C15" s="11"/>
      <c r="D15" s="11"/>
      <c r="E15" s="11"/>
      <c r="F15" s="11"/>
      <c r="G15" s="11"/>
      <c r="H15" s="475"/>
      <c r="I15" s="475"/>
      <c r="J15" s="475"/>
      <c r="K15" s="475"/>
      <c r="L15" s="475"/>
      <c r="M15" s="475"/>
      <c r="N15" s="475"/>
      <c r="O15" s="475"/>
      <c r="P15" s="475"/>
      <c r="Q15" s="475"/>
    </row>
    <row r="16" spans="1:19" x14ac:dyDescent="0.2">
      <c r="A16" s="10" t="s">
        <v>8</v>
      </c>
      <c r="B16"/>
      <c r="C16"/>
      <c r="D16"/>
      <c r="I16" s="471"/>
      <c r="J16" s="471"/>
      <c r="K16" s="471"/>
      <c r="L16" s="471"/>
      <c r="M16" s="471"/>
      <c r="N16" s="471"/>
      <c r="O16" s="471"/>
      <c r="P16" s="471"/>
      <c r="Q16" s="471"/>
    </row>
    <row r="17" spans="1:19" x14ac:dyDescent="0.2">
      <c r="A17" t="s">
        <v>9</v>
      </c>
      <c r="B17"/>
      <c r="C17"/>
      <c r="D17"/>
      <c r="I17" s="392"/>
    </row>
    <row r="18" spans="1:19" x14ac:dyDescent="0.2">
      <c r="A18" t="s">
        <v>10</v>
      </c>
      <c r="B18"/>
      <c r="C18"/>
      <c r="D18"/>
      <c r="I18" s="11"/>
      <c r="J18" s="11"/>
      <c r="K18" s="11"/>
      <c r="L18" s="11"/>
    </row>
    <row r="19" spans="1:19" customFormat="1" x14ac:dyDescent="0.2">
      <c r="A19" s="15" t="s">
        <v>436</v>
      </c>
      <c r="J19" s="11"/>
      <c r="K19" s="11"/>
      <c r="L19" s="11"/>
    </row>
    <row r="20" spans="1:19" customFormat="1" x14ac:dyDescent="0.2">
      <c r="C20" s="15" t="s">
        <v>438</v>
      </c>
      <c r="E20" s="12"/>
      <c r="F20" s="12"/>
      <c r="G20" s="12"/>
      <c r="H20" s="12"/>
      <c r="I20" s="12"/>
      <c r="J20" s="12"/>
      <c r="K20" s="12"/>
      <c r="L20" s="12"/>
      <c r="M20" s="12"/>
    </row>
    <row r="22" spans="1:19" x14ac:dyDescent="0.2">
      <c r="A22" s="14" t="s">
        <v>12</v>
      </c>
      <c r="B22" s="14"/>
      <c r="C22" s="14"/>
      <c r="D22" s="14"/>
      <c r="E22" s="14"/>
      <c r="F22" s="14"/>
      <c r="G22" s="14"/>
      <c r="I22" s="14"/>
      <c r="O22" s="573" t="s">
        <v>13</v>
      </c>
      <c r="P22" s="573"/>
      <c r="Q22" s="574"/>
    </row>
    <row r="23" spans="1:19" ht="12.75" customHeight="1" x14ac:dyDescent="0.2">
      <c r="A23" s="573" t="s">
        <v>14</v>
      </c>
      <c r="B23" s="573"/>
      <c r="C23" s="573"/>
      <c r="D23" s="573"/>
      <c r="E23" s="573"/>
      <c r="F23" s="573"/>
      <c r="G23" s="573"/>
      <c r="H23" s="573"/>
      <c r="I23" s="573"/>
      <c r="J23" s="573"/>
      <c r="K23" s="573"/>
      <c r="L23" s="573"/>
      <c r="M23" s="573"/>
      <c r="N23" s="573"/>
      <c r="O23" s="573"/>
      <c r="P23" s="573"/>
      <c r="Q23" s="573"/>
    </row>
    <row r="24" spans="1:19" x14ac:dyDescent="0.2">
      <c r="A24" s="571" t="s">
        <v>95</v>
      </c>
      <c r="B24" s="571"/>
      <c r="C24" s="571"/>
      <c r="D24" s="571"/>
      <c r="E24" s="571"/>
      <c r="F24" s="571"/>
      <c r="G24" s="571"/>
      <c r="H24" s="571"/>
      <c r="I24" s="571"/>
      <c r="J24" s="571"/>
      <c r="K24" s="571"/>
      <c r="L24" s="571"/>
      <c r="M24" s="571"/>
      <c r="N24" s="571"/>
      <c r="O24" s="571"/>
      <c r="P24" s="571"/>
      <c r="Q24" s="571"/>
      <c r="R24" s="571"/>
      <c r="S24" s="571"/>
    </row>
    <row r="25" spans="1:19" x14ac:dyDescent="0.2">
      <c r="A25" s="14"/>
      <c r="B25" s="14"/>
      <c r="C25" s="14"/>
      <c r="D25" s="14"/>
      <c r="E25" s="14"/>
      <c r="F25" s="14"/>
      <c r="N25" s="546" t="s">
        <v>87</v>
      </c>
      <c r="O25" s="546"/>
      <c r="P25" s="546"/>
      <c r="Q25" s="546"/>
    </row>
    <row r="26" spans="1:19" x14ac:dyDescent="0.2">
      <c r="A26" s="640"/>
      <c r="B26" s="640"/>
      <c r="C26" s="640"/>
      <c r="D26" s="640"/>
      <c r="E26" s="640"/>
      <c r="F26" s="640"/>
      <c r="G26" s="640"/>
      <c r="H26" s="640"/>
      <c r="I26" s="640"/>
      <c r="J26" s="640"/>
      <c r="K26" s="640"/>
      <c r="L26" s="640"/>
    </row>
  </sheetData>
  <mergeCells count="16">
    <mergeCell ref="A26:L26"/>
    <mergeCell ref="O1:Q1"/>
    <mergeCell ref="A2:L2"/>
    <mergeCell ref="A3:L3"/>
    <mergeCell ref="A5:L5"/>
    <mergeCell ref="M8:Q8"/>
    <mergeCell ref="A23:Q23"/>
    <mergeCell ref="A8:A9"/>
    <mergeCell ref="B8:B9"/>
    <mergeCell ref="A7:B7"/>
    <mergeCell ref="N7:R7"/>
    <mergeCell ref="C8:G8"/>
    <mergeCell ref="N25:Q25"/>
    <mergeCell ref="H8:L8"/>
    <mergeCell ref="O22:Q22"/>
    <mergeCell ref="A24:S24"/>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topLeftCell="A4" zoomScaleSheetLayoutView="100" workbookViewId="0">
      <selection activeCell="C9" sqref="C9:G9"/>
    </sheetView>
  </sheetViews>
  <sheetFormatPr defaultRowHeight="12.75" x14ac:dyDescent="0.2"/>
  <cols>
    <col min="1" max="1" width="6" customWidth="1"/>
    <col min="2" max="2" width="15.5703125" customWidth="1"/>
    <col min="3" max="3" width="17.28515625" customWidth="1"/>
    <col min="4" max="4" width="19" customWidth="1"/>
    <col min="5" max="5" width="19.7109375" customWidth="1"/>
    <col min="6" max="6" width="18.85546875" customWidth="1"/>
    <col min="7" max="7" width="15.28515625" customWidth="1"/>
  </cols>
  <sheetData>
    <row r="1" spans="1:9" ht="18" x14ac:dyDescent="0.35">
      <c r="A1" s="626" t="s">
        <v>0</v>
      </c>
      <c r="B1" s="626"/>
      <c r="C1" s="626"/>
      <c r="D1" s="626"/>
      <c r="E1" s="626"/>
      <c r="G1" s="204" t="s">
        <v>644</v>
      </c>
    </row>
    <row r="2" spans="1:9" ht="21" x14ac:dyDescent="0.35">
      <c r="A2" s="625" t="s">
        <v>757</v>
      </c>
      <c r="B2" s="625"/>
      <c r="C2" s="625"/>
      <c r="D2" s="625"/>
      <c r="E2" s="625"/>
      <c r="F2" s="625"/>
    </row>
    <row r="3" spans="1:9" ht="15" x14ac:dyDescent="0.3">
      <c r="A3" s="206"/>
      <c r="B3" s="206"/>
    </row>
    <row r="4" spans="1:9" ht="18" customHeight="1" x14ac:dyDescent="0.35">
      <c r="A4" s="627" t="s">
        <v>645</v>
      </c>
      <c r="B4" s="627"/>
      <c r="C4" s="627"/>
      <c r="D4" s="627"/>
      <c r="E4" s="627"/>
      <c r="F4" s="627"/>
    </row>
    <row r="5" spans="1:9" ht="15" x14ac:dyDescent="0.3">
      <c r="A5" s="207" t="s">
        <v>260</v>
      </c>
      <c r="B5" s="207"/>
    </row>
    <row r="6" spans="1:9" ht="15" x14ac:dyDescent="0.3">
      <c r="A6" s="207"/>
      <c r="B6" s="207"/>
      <c r="F6" s="623" t="s">
        <v>844</v>
      </c>
      <c r="G6" s="623"/>
    </row>
    <row r="7" spans="1:9" ht="42" customHeight="1" x14ac:dyDescent="0.2">
      <c r="A7" s="208" t="s">
        <v>2</v>
      </c>
      <c r="B7" s="208" t="s">
        <v>3</v>
      </c>
      <c r="C7" s="313" t="s">
        <v>646</v>
      </c>
      <c r="D7" s="313" t="s">
        <v>647</v>
      </c>
      <c r="E7" s="313" t="s">
        <v>648</v>
      </c>
      <c r="F7" s="313" t="s">
        <v>649</v>
      </c>
      <c r="G7" s="297" t="s">
        <v>650</v>
      </c>
    </row>
    <row r="8" spans="1:9" s="204" customFormat="1" ht="15" x14ac:dyDescent="0.25">
      <c r="A8" s="210" t="s">
        <v>267</v>
      </c>
      <c r="B8" s="210" t="s">
        <v>268</v>
      </c>
      <c r="C8" s="210" t="s">
        <v>269</v>
      </c>
      <c r="D8" s="210" t="s">
        <v>270</v>
      </c>
      <c r="E8" s="210" t="s">
        <v>271</v>
      </c>
      <c r="F8" s="210" t="s">
        <v>272</v>
      </c>
      <c r="G8" s="210" t="s">
        <v>273</v>
      </c>
    </row>
    <row r="9" spans="1:9" s="204" customFormat="1" ht="15" x14ac:dyDescent="0.25">
      <c r="A9" s="8">
        <v>1</v>
      </c>
      <c r="B9" s="18" t="s">
        <v>922</v>
      </c>
      <c r="C9" s="299">
        <v>16024</v>
      </c>
      <c r="D9" s="299">
        <v>15887</v>
      </c>
      <c r="E9" s="299">
        <v>137</v>
      </c>
      <c r="F9" s="299">
        <v>0</v>
      </c>
      <c r="G9" s="299">
        <v>0</v>
      </c>
    </row>
    <row r="10" spans="1:9" s="204" customFormat="1" ht="15" x14ac:dyDescent="0.25">
      <c r="A10" s="8">
        <v>2</v>
      </c>
      <c r="B10" s="18" t="s">
        <v>923</v>
      </c>
      <c r="C10" s="299">
        <v>10993</v>
      </c>
      <c r="D10" s="299">
        <v>10659</v>
      </c>
      <c r="E10" s="299">
        <v>334</v>
      </c>
      <c r="F10" s="299">
        <v>0</v>
      </c>
      <c r="G10" s="299">
        <v>0</v>
      </c>
    </row>
    <row r="11" spans="1:9" s="204" customFormat="1" ht="15" x14ac:dyDescent="0.25">
      <c r="A11" s="8">
        <v>3</v>
      </c>
      <c r="B11" s="18" t="s">
        <v>924</v>
      </c>
      <c r="C11" s="299">
        <v>4098</v>
      </c>
      <c r="D11" s="299">
        <v>3986</v>
      </c>
      <c r="E11" s="299">
        <v>112</v>
      </c>
      <c r="F11" s="299">
        <v>0</v>
      </c>
      <c r="G11" s="299">
        <v>0</v>
      </c>
    </row>
    <row r="12" spans="1:9" x14ac:dyDescent="0.2">
      <c r="A12" s="373" t="s">
        <v>19</v>
      </c>
      <c r="B12" s="9"/>
      <c r="C12" s="343">
        <f>C9+C10+C11</f>
        <v>31115</v>
      </c>
      <c r="D12" s="343">
        <f>D9+D10+D11</f>
        <v>30532</v>
      </c>
      <c r="E12" s="343">
        <f>E9+E10+E11</f>
        <v>583</v>
      </c>
      <c r="F12" s="343">
        <v>0</v>
      </c>
      <c r="G12" s="373">
        <v>0</v>
      </c>
    </row>
    <row r="16" spans="1:9" ht="15" customHeight="1" x14ac:dyDescent="0.2">
      <c r="A16" s="314"/>
      <c r="B16" s="314"/>
      <c r="C16" s="314"/>
      <c r="E16" s="644" t="s">
        <v>13</v>
      </c>
      <c r="F16" s="644"/>
      <c r="G16" s="315"/>
      <c r="H16" s="315"/>
      <c r="I16" s="315"/>
    </row>
    <row r="17" spans="1:13" ht="15" customHeight="1" x14ac:dyDescent="0.2">
      <c r="A17" s="314"/>
      <c r="B17" s="314"/>
      <c r="C17" s="314"/>
      <c r="D17" s="314"/>
      <c r="E17" s="644" t="s">
        <v>14</v>
      </c>
      <c r="F17" s="644"/>
      <c r="G17" s="315"/>
      <c r="H17" s="315"/>
      <c r="I17" s="315"/>
    </row>
    <row r="18" spans="1:13" ht="15" customHeight="1" x14ac:dyDescent="0.2">
      <c r="A18" s="314"/>
      <c r="B18" s="314"/>
      <c r="C18" s="314"/>
      <c r="D18" s="314"/>
      <c r="E18" s="644" t="s">
        <v>90</v>
      </c>
      <c r="F18" s="644"/>
      <c r="G18" s="315"/>
      <c r="H18" s="315"/>
      <c r="I18" s="315"/>
    </row>
    <row r="19" spans="1:13" x14ac:dyDescent="0.2">
      <c r="A19" s="314" t="s">
        <v>12</v>
      </c>
      <c r="C19" s="314"/>
      <c r="D19" s="314"/>
      <c r="E19" s="314"/>
      <c r="F19" s="316" t="s">
        <v>87</v>
      </c>
      <c r="G19" s="317"/>
      <c r="H19" s="314"/>
      <c r="I19" s="314"/>
    </row>
    <row r="20" spans="1:13" x14ac:dyDescent="0.2">
      <c r="A20" s="314"/>
      <c r="B20" s="314"/>
      <c r="C20" s="314"/>
      <c r="D20" s="314"/>
      <c r="E20" s="314"/>
      <c r="F20" s="314"/>
      <c r="G20" s="314"/>
      <c r="H20" s="314"/>
      <c r="I20" s="314"/>
      <c r="J20" s="314"/>
      <c r="K20" s="314"/>
      <c r="L20" s="314"/>
      <c r="M20" s="314"/>
    </row>
  </sheetData>
  <mergeCells count="7">
    <mergeCell ref="E18:F18"/>
    <mergeCell ref="A1:E1"/>
    <mergeCell ref="A2:F2"/>
    <mergeCell ref="A4:F4"/>
    <mergeCell ref="E16:F16"/>
    <mergeCell ref="E17:F17"/>
    <mergeCell ref="F6:G6"/>
  </mergeCells>
  <printOptions horizontalCentered="1"/>
  <pageMargins left="0.70866141732283472" right="0.70866141732283472" top="0.23622047244094491" bottom="0"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8"/>
  <sheetViews>
    <sheetView topLeftCell="A4" zoomScaleSheetLayoutView="90" workbookViewId="0">
      <selection activeCell="F25" sqref="F25"/>
    </sheetView>
  </sheetViews>
  <sheetFormatPr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4" customFormat="1" x14ac:dyDescent="0.2">
      <c r="E1" s="547"/>
      <c r="F1" s="547"/>
      <c r="G1" s="547"/>
      <c r="H1" s="547"/>
      <c r="I1" s="547"/>
      <c r="J1" s="139" t="s">
        <v>65</v>
      </c>
    </row>
    <row r="2" spans="1:14" customFormat="1" ht="15" x14ac:dyDescent="0.2">
      <c r="A2" s="638" t="s">
        <v>0</v>
      </c>
      <c r="B2" s="638"/>
      <c r="C2" s="638"/>
      <c r="D2" s="638"/>
      <c r="E2" s="638"/>
      <c r="F2" s="638"/>
      <c r="G2" s="638"/>
      <c r="H2" s="638"/>
      <c r="I2" s="638"/>
      <c r="J2" s="638"/>
    </row>
    <row r="3" spans="1:14" customFormat="1" ht="20.25" x14ac:dyDescent="0.3">
      <c r="A3" s="544" t="s">
        <v>757</v>
      </c>
      <c r="B3" s="544"/>
      <c r="C3" s="544"/>
      <c r="D3" s="544"/>
      <c r="E3" s="544"/>
      <c r="F3" s="544"/>
      <c r="G3" s="544"/>
      <c r="H3" s="544"/>
      <c r="I3" s="544"/>
      <c r="J3" s="544"/>
    </row>
    <row r="4" spans="1:14" customFormat="1" ht="14.25" customHeight="1" x14ac:dyDescent="0.2"/>
    <row r="5" spans="1:14" ht="31.5" customHeight="1" x14ac:dyDescent="0.25">
      <c r="A5" s="639" t="s">
        <v>815</v>
      </c>
      <c r="B5" s="639"/>
      <c r="C5" s="639"/>
      <c r="D5" s="639"/>
      <c r="E5" s="639"/>
      <c r="F5" s="639"/>
      <c r="G5" s="639"/>
      <c r="H5" s="639"/>
      <c r="I5" s="639"/>
      <c r="J5" s="639"/>
    </row>
    <row r="6" spans="1:14" ht="13.5" customHeight="1" x14ac:dyDescent="0.2">
      <c r="A6" s="1"/>
      <c r="B6" s="1"/>
      <c r="C6" s="1"/>
      <c r="D6" s="1"/>
      <c r="E6" s="1"/>
      <c r="F6" s="1"/>
      <c r="G6" s="1"/>
      <c r="H6" s="1"/>
      <c r="I6" s="1"/>
      <c r="J6" s="1"/>
    </row>
    <row r="7" spans="1:14" ht="0.75" customHeight="1" x14ac:dyDescent="0.2"/>
    <row r="8" spans="1:14" x14ac:dyDescent="0.2">
      <c r="A8" s="546" t="s">
        <v>166</v>
      </c>
      <c r="B8" s="546"/>
      <c r="C8" s="31"/>
      <c r="H8" s="623" t="s">
        <v>844</v>
      </c>
      <c r="I8" s="623"/>
      <c r="J8" s="623"/>
    </row>
    <row r="9" spans="1:14" x14ac:dyDescent="0.2">
      <c r="A9" s="521" t="s">
        <v>2</v>
      </c>
      <c r="B9" s="521" t="s">
        <v>3</v>
      </c>
      <c r="C9" s="554" t="s">
        <v>816</v>
      </c>
      <c r="D9" s="560"/>
      <c r="E9" s="560"/>
      <c r="F9" s="555"/>
      <c r="G9" s="554" t="s">
        <v>108</v>
      </c>
      <c r="H9" s="560"/>
      <c r="I9" s="560"/>
      <c r="J9" s="555"/>
      <c r="N9" s="21"/>
    </row>
    <row r="10" spans="1:14" ht="64.5" customHeight="1" x14ac:dyDescent="0.2">
      <c r="A10" s="521"/>
      <c r="B10" s="521"/>
      <c r="C10" s="5" t="s">
        <v>189</v>
      </c>
      <c r="D10" s="5" t="s">
        <v>17</v>
      </c>
      <c r="E10" s="376" t="s">
        <v>925</v>
      </c>
      <c r="F10" s="7" t="s">
        <v>206</v>
      </c>
      <c r="G10" s="5" t="s">
        <v>189</v>
      </c>
      <c r="H10" s="25" t="s">
        <v>18</v>
      </c>
      <c r="I10" s="108" t="s">
        <v>727</v>
      </c>
      <c r="J10" s="5" t="s">
        <v>728</v>
      </c>
    </row>
    <row r="11" spans="1:14" x14ac:dyDescent="0.2">
      <c r="A11" s="5">
        <v>1</v>
      </c>
      <c r="B11" s="5">
        <v>2</v>
      </c>
      <c r="C11" s="5">
        <v>3</v>
      </c>
      <c r="D11" s="5">
        <v>4</v>
      </c>
      <c r="E11" s="5">
        <v>5</v>
      </c>
      <c r="F11" s="7">
        <v>6</v>
      </c>
      <c r="G11" s="5">
        <v>7</v>
      </c>
      <c r="H11" s="104">
        <v>8</v>
      </c>
      <c r="I11" s="5">
        <v>9</v>
      </c>
      <c r="J11" s="5">
        <v>10</v>
      </c>
    </row>
    <row r="12" spans="1:14" x14ac:dyDescent="0.2">
      <c r="A12" s="17">
        <v>1</v>
      </c>
      <c r="B12" s="18" t="s">
        <v>922</v>
      </c>
      <c r="C12" s="370">
        <v>54</v>
      </c>
      <c r="D12" s="370">
        <v>6948</v>
      </c>
      <c r="E12" s="397">
        <v>152</v>
      </c>
      <c r="F12" s="458">
        <f>D12*E12</f>
        <v>1056096</v>
      </c>
      <c r="G12" s="397">
        <v>54</v>
      </c>
      <c r="H12" s="400">
        <v>1040436</v>
      </c>
      <c r="I12" s="400">
        <v>150</v>
      </c>
      <c r="J12" s="400">
        <f t="shared" ref="J12:J15" si="0">ROUND(H12/I12,0)</f>
        <v>6936</v>
      </c>
    </row>
    <row r="13" spans="1:14" x14ac:dyDescent="0.2">
      <c r="A13" s="17">
        <v>2</v>
      </c>
      <c r="B13" s="18" t="s">
        <v>923</v>
      </c>
      <c r="C13" s="370">
        <v>98</v>
      </c>
      <c r="D13" s="370">
        <v>5161</v>
      </c>
      <c r="E13" s="397">
        <v>152</v>
      </c>
      <c r="F13" s="458">
        <f t="shared" ref="F13:F14" si="1">D13*E13</f>
        <v>784472</v>
      </c>
      <c r="G13" s="397">
        <v>98</v>
      </c>
      <c r="H13" s="400">
        <v>806850</v>
      </c>
      <c r="I13" s="400">
        <v>150</v>
      </c>
      <c r="J13" s="400">
        <f t="shared" si="0"/>
        <v>5379</v>
      </c>
    </row>
    <row r="14" spans="1:14" x14ac:dyDescent="0.2">
      <c r="A14" s="17">
        <v>3</v>
      </c>
      <c r="B14" s="18" t="s">
        <v>924</v>
      </c>
      <c r="C14" s="370">
        <v>30</v>
      </c>
      <c r="D14" s="370">
        <v>1908</v>
      </c>
      <c r="E14" s="397">
        <v>152</v>
      </c>
      <c r="F14" s="458">
        <f t="shared" si="1"/>
        <v>290016</v>
      </c>
      <c r="G14" s="397">
        <v>30</v>
      </c>
      <c r="H14" s="400">
        <v>276031</v>
      </c>
      <c r="I14" s="400">
        <v>150</v>
      </c>
      <c r="J14" s="400">
        <f t="shared" si="0"/>
        <v>1840</v>
      </c>
    </row>
    <row r="15" spans="1:14" x14ac:dyDescent="0.2">
      <c r="A15" s="3" t="s">
        <v>19</v>
      </c>
      <c r="B15" s="29"/>
      <c r="C15" s="373">
        <f>SUM(C12:C14)</f>
        <v>182</v>
      </c>
      <c r="D15" s="373">
        <f>SUM(D12:D14)</f>
        <v>14017</v>
      </c>
      <c r="E15" s="260">
        <v>152</v>
      </c>
      <c r="F15" s="459">
        <f>F12+F13+F14</f>
        <v>2130584</v>
      </c>
      <c r="G15" s="460">
        <v>182</v>
      </c>
      <c r="H15" s="401">
        <v>2123317</v>
      </c>
      <c r="I15" s="375">
        <v>150</v>
      </c>
      <c r="J15" s="401">
        <f t="shared" si="0"/>
        <v>14155</v>
      </c>
    </row>
    <row r="16" spans="1:14" x14ac:dyDescent="0.2">
      <c r="A16" s="11"/>
      <c r="B16" s="30"/>
      <c r="C16" s="30"/>
      <c r="D16" s="21"/>
      <c r="E16" s="21"/>
      <c r="F16" s="21"/>
      <c r="G16" s="21"/>
      <c r="H16" s="21"/>
      <c r="I16" s="21"/>
      <c r="J16" s="21"/>
    </row>
    <row r="17" spans="1:10" x14ac:dyDescent="0.2">
      <c r="A17" s="645" t="s">
        <v>729</v>
      </c>
      <c r="B17" s="645"/>
      <c r="C17" s="645"/>
      <c r="D17" s="645"/>
      <c r="E17" s="645"/>
      <c r="F17" s="645"/>
      <c r="G17" s="645"/>
      <c r="H17" s="645"/>
      <c r="I17" s="21"/>
      <c r="J17" s="21"/>
    </row>
    <row r="18" spans="1:10" x14ac:dyDescent="0.2">
      <c r="A18" s="11"/>
      <c r="B18" s="30"/>
      <c r="C18" s="30"/>
      <c r="D18" s="21"/>
      <c r="E18" s="21"/>
      <c r="F18" s="21"/>
      <c r="G18" s="21"/>
      <c r="H18" s="21"/>
      <c r="I18" s="21"/>
      <c r="J18" s="21"/>
    </row>
    <row r="19" spans="1:10" ht="15.75" customHeight="1" x14ac:dyDescent="0.2">
      <c r="A19" s="14" t="s">
        <v>12</v>
      </c>
      <c r="B19" s="14"/>
      <c r="C19" s="14"/>
      <c r="D19" s="14"/>
      <c r="E19" s="14"/>
      <c r="F19" s="14"/>
      <c r="G19" s="14"/>
      <c r="I19" s="571" t="s">
        <v>13</v>
      </c>
      <c r="J19" s="571"/>
    </row>
    <row r="20" spans="1:10" ht="12.75" customHeight="1" x14ac:dyDescent="0.2">
      <c r="A20" s="573" t="s">
        <v>14</v>
      </c>
      <c r="B20" s="573"/>
      <c r="C20" s="573"/>
      <c r="D20" s="573"/>
      <c r="E20" s="573"/>
      <c r="F20" s="573"/>
      <c r="G20" s="573"/>
      <c r="H20" s="573"/>
      <c r="I20" s="573"/>
      <c r="J20" s="573"/>
    </row>
    <row r="21" spans="1:10" ht="12.75" customHeight="1" x14ac:dyDescent="0.2">
      <c r="A21" s="573" t="s">
        <v>20</v>
      </c>
      <c r="B21" s="573"/>
      <c r="C21" s="573"/>
      <c r="D21" s="573"/>
      <c r="E21" s="573"/>
      <c r="F21" s="573"/>
      <c r="G21" s="573"/>
      <c r="H21" s="573"/>
      <c r="I21" s="573"/>
      <c r="J21" s="573"/>
    </row>
    <row r="22" spans="1:10" x14ac:dyDescent="0.2">
      <c r="A22" s="14"/>
      <c r="B22" s="14"/>
      <c r="C22" s="14"/>
      <c r="E22" s="14"/>
      <c r="H22" s="546" t="s">
        <v>87</v>
      </c>
      <c r="I22" s="546"/>
      <c r="J22" s="546"/>
    </row>
    <row r="26" spans="1:10" x14ac:dyDescent="0.2">
      <c r="A26" s="646"/>
      <c r="B26" s="646"/>
      <c r="C26" s="646"/>
      <c r="D26" s="646"/>
      <c r="E26" s="646"/>
      <c r="F26" s="646"/>
      <c r="G26" s="646"/>
      <c r="H26" s="646"/>
      <c r="I26" s="646"/>
      <c r="J26" s="646"/>
    </row>
    <row r="28" spans="1:10" x14ac:dyDescent="0.2">
      <c r="A28" s="646"/>
      <c r="B28" s="646"/>
      <c r="C28" s="646"/>
      <c r="D28" s="646"/>
      <c r="E28" s="646"/>
      <c r="F28" s="646"/>
      <c r="G28" s="646"/>
      <c r="H28" s="646"/>
      <c r="I28" s="646"/>
      <c r="J28" s="646"/>
    </row>
  </sheetData>
  <mergeCells count="17">
    <mergeCell ref="A17:H17"/>
    <mergeCell ref="I19:J19"/>
    <mergeCell ref="H22:J22"/>
    <mergeCell ref="A28:J28"/>
    <mergeCell ref="A26:J26"/>
    <mergeCell ref="A20:J20"/>
    <mergeCell ref="A21:J21"/>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8"/>
  <sheetViews>
    <sheetView zoomScaleSheetLayoutView="90" workbookViewId="0">
      <selection activeCell="A14" sqref="A14:J14"/>
    </sheetView>
  </sheetViews>
  <sheetFormatPr defaultRowHeight="12.75" x14ac:dyDescent="0.2"/>
  <cols>
    <col min="1" max="1" width="7.42578125" style="15" customWidth="1"/>
    <col min="2" max="2" width="17.140625" style="15"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47"/>
      <c r="F1" s="547"/>
      <c r="G1" s="547"/>
      <c r="H1" s="547"/>
      <c r="I1" s="547"/>
      <c r="J1" s="139" t="s">
        <v>367</v>
      </c>
    </row>
    <row r="2" spans="1:16" customFormat="1" ht="15" x14ac:dyDescent="0.2">
      <c r="A2" s="638" t="s">
        <v>0</v>
      </c>
      <c r="B2" s="638"/>
      <c r="C2" s="638"/>
      <c r="D2" s="638"/>
      <c r="E2" s="638"/>
      <c r="F2" s="638"/>
      <c r="G2" s="638"/>
      <c r="H2" s="638"/>
      <c r="I2" s="638"/>
      <c r="J2" s="638"/>
    </row>
    <row r="3" spans="1:16" customFormat="1" ht="20.25" x14ac:dyDescent="0.3">
      <c r="A3" s="544" t="s">
        <v>757</v>
      </c>
      <c r="B3" s="544"/>
      <c r="C3" s="544"/>
      <c r="D3" s="544"/>
      <c r="E3" s="544"/>
      <c r="F3" s="544"/>
      <c r="G3" s="544"/>
      <c r="H3" s="544"/>
      <c r="I3" s="544"/>
      <c r="J3" s="544"/>
    </row>
    <row r="4" spans="1:16" customFormat="1" ht="14.25" customHeight="1" x14ac:dyDescent="0.2"/>
    <row r="5" spans="1:16" ht="15.75" x14ac:dyDescent="0.25">
      <c r="A5" s="639" t="s">
        <v>817</v>
      </c>
      <c r="B5" s="639"/>
      <c r="C5" s="639"/>
      <c r="D5" s="639"/>
      <c r="E5" s="639"/>
      <c r="F5" s="639"/>
      <c r="G5" s="639"/>
      <c r="H5" s="639"/>
      <c r="I5" s="639"/>
      <c r="J5" s="639"/>
    </row>
    <row r="6" spans="1:16" ht="13.5" customHeight="1" x14ac:dyDescent="0.2">
      <c r="A6" s="1"/>
      <c r="B6" s="1"/>
      <c r="C6" s="1"/>
      <c r="D6" s="1"/>
      <c r="E6" s="1"/>
      <c r="F6" s="1"/>
      <c r="G6" s="1"/>
      <c r="H6" s="1"/>
      <c r="I6" s="1"/>
      <c r="J6" s="1"/>
    </row>
    <row r="7" spans="1:16" ht="0.75" customHeight="1" x14ac:dyDescent="0.2"/>
    <row r="8" spans="1:16" x14ac:dyDescent="0.2">
      <c r="A8" s="546" t="s">
        <v>166</v>
      </c>
      <c r="B8" s="546"/>
      <c r="C8" s="31"/>
      <c r="H8" s="623" t="s">
        <v>844</v>
      </c>
      <c r="I8" s="623"/>
      <c r="J8" s="623"/>
    </row>
    <row r="9" spans="1:16" x14ac:dyDescent="0.2">
      <c r="A9" s="521" t="s">
        <v>2</v>
      </c>
      <c r="B9" s="521" t="s">
        <v>3</v>
      </c>
      <c r="C9" s="554" t="s">
        <v>816</v>
      </c>
      <c r="D9" s="560"/>
      <c r="E9" s="560"/>
      <c r="F9" s="555"/>
      <c r="G9" s="554" t="s">
        <v>108</v>
      </c>
      <c r="H9" s="560"/>
      <c r="I9" s="560"/>
      <c r="J9" s="555"/>
      <c r="O9" s="18"/>
      <c r="P9" s="21"/>
    </row>
    <row r="10" spans="1:16" ht="63.75" x14ac:dyDescent="0.2">
      <c r="A10" s="521"/>
      <c r="B10" s="521"/>
      <c r="C10" s="5" t="s">
        <v>189</v>
      </c>
      <c r="D10" s="5" t="s">
        <v>17</v>
      </c>
      <c r="E10" s="263" t="s">
        <v>925</v>
      </c>
      <c r="F10" s="7" t="s">
        <v>206</v>
      </c>
      <c r="G10" s="5" t="s">
        <v>189</v>
      </c>
      <c r="H10" s="25" t="s">
        <v>18</v>
      </c>
      <c r="I10" s="108" t="s">
        <v>727</v>
      </c>
      <c r="J10" s="5" t="s">
        <v>728</v>
      </c>
    </row>
    <row r="11" spans="1:16" x14ac:dyDescent="0.2">
      <c r="A11" s="5">
        <v>1</v>
      </c>
      <c r="B11" s="5">
        <v>2</v>
      </c>
      <c r="C11" s="5">
        <v>3</v>
      </c>
      <c r="D11" s="5">
        <v>4</v>
      </c>
      <c r="E11" s="5">
        <v>5</v>
      </c>
      <c r="F11" s="7">
        <v>6</v>
      </c>
      <c r="G11" s="5">
        <v>7</v>
      </c>
      <c r="H11" s="104">
        <v>8</v>
      </c>
      <c r="I11" s="5">
        <v>9</v>
      </c>
      <c r="J11" s="5">
        <v>10</v>
      </c>
    </row>
    <row r="12" spans="1:16" x14ac:dyDescent="0.2">
      <c r="A12" s="370">
        <v>1</v>
      </c>
      <c r="B12" s="18" t="s">
        <v>922</v>
      </c>
      <c r="C12" s="370">
        <v>62</v>
      </c>
      <c r="D12" s="370">
        <v>5261</v>
      </c>
      <c r="E12" s="370">
        <v>152</v>
      </c>
      <c r="F12" s="399">
        <f>D12*E12</f>
        <v>799672</v>
      </c>
      <c r="G12" s="370">
        <v>62</v>
      </c>
      <c r="H12" s="372">
        <v>814457</v>
      </c>
      <c r="I12" s="372">
        <v>150</v>
      </c>
      <c r="J12" s="372">
        <f t="shared" ref="J12:J15" si="0">ROUND(H12/I12,0)</f>
        <v>5430</v>
      </c>
    </row>
    <row r="13" spans="1:16" x14ac:dyDescent="0.2">
      <c r="A13" s="370">
        <v>2</v>
      </c>
      <c r="B13" s="18" t="s">
        <v>923</v>
      </c>
      <c r="C13" s="370">
        <v>63</v>
      </c>
      <c r="D13" s="370">
        <v>3665</v>
      </c>
      <c r="E13" s="370">
        <v>152</v>
      </c>
      <c r="F13" s="399">
        <f t="shared" ref="F13:F15" si="1">D13*E13</f>
        <v>557080</v>
      </c>
      <c r="G13" s="370">
        <v>63</v>
      </c>
      <c r="H13" s="372">
        <v>563855</v>
      </c>
      <c r="I13" s="372">
        <v>150</v>
      </c>
      <c r="J13" s="372">
        <f t="shared" si="0"/>
        <v>3759</v>
      </c>
    </row>
    <row r="14" spans="1:16" x14ac:dyDescent="0.2">
      <c r="A14" s="370">
        <v>3</v>
      </c>
      <c r="B14" s="18" t="s">
        <v>924</v>
      </c>
      <c r="C14" s="370">
        <v>25</v>
      </c>
      <c r="D14" s="370">
        <v>1158</v>
      </c>
      <c r="E14" s="370">
        <v>152</v>
      </c>
      <c r="F14" s="399">
        <f t="shared" si="1"/>
        <v>176016</v>
      </c>
      <c r="G14" s="463">
        <v>25</v>
      </c>
      <c r="H14" s="461">
        <v>187951</v>
      </c>
      <c r="I14" s="461">
        <v>150</v>
      </c>
      <c r="J14" s="461">
        <f t="shared" si="0"/>
        <v>1253</v>
      </c>
    </row>
    <row r="15" spans="1:16" x14ac:dyDescent="0.2">
      <c r="A15" s="373" t="s">
        <v>19</v>
      </c>
      <c r="B15" s="29"/>
      <c r="C15" s="373">
        <f>SUM(C12:C14)</f>
        <v>150</v>
      </c>
      <c r="D15" s="373">
        <f>SUM(D12:D14)</f>
        <v>10084</v>
      </c>
      <c r="E15" s="373">
        <v>152</v>
      </c>
      <c r="F15" s="399">
        <f t="shared" si="1"/>
        <v>1532768</v>
      </c>
      <c r="G15" s="373">
        <f>SUM(G12:G14)</f>
        <v>150</v>
      </c>
      <c r="H15" s="373">
        <v>1566263</v>
      </c>
      <c r="I15" s="373">
        <v>150</v>
      </c>
      <c r="J15" s="370">
        <f t="shared" si="0"/>
        <v>10442</v>
      </c>
    </row>
    <row r="16" spans="1:16" x14ac:dyDescent="0.2">
      <c r="A16" s="11"/>
      <c r="B16" s="30"/>
      <c r="C16" s="30"/>
      <c r="D16" s="21"/>
      <c r="E16" s="21"/>
      <c r="F16" s="21"/>
      <c r="G16" s="21"/>
      <c r="H16" s="462"/>
      <c r="I16" s="21"/>
      <c r="J16" s="462"/>
    </row>
    <row r="17" spans="1:10" x14ac:dyDescent="0.2">
      <c r="A17" s="645" t="s">
        <v>729</v>
      </c>
      <c r="B17" s="645"/>
      <c r="C17" s="645"/>
      <c r="D17" s="645"/>
      <c r="E17" s="645"/>
      <c r="F17" s="645"/>
      <c r="G17" s="645"/>
      <c r="H17" s="645"/>
      <c r="I17" s="21"/>
      <c r="J17" s="21"/>
    </row>
    <row r="18" spans="1:10" x14ac:dyDescent="0.2">
      <c r="A18" s="11"/>
      <c r="B18" s="30"/>
      <c r="C18" s="30"/>
      <c r="D18" s="21"/>
      <c r="E18" s="21"/>
      <c r="F18" s="21"/>
      <c r="G18" s="21"/>
      <c r="H18" s="21"/>
      <c r="I18" s="21"/>
      <c r="J18" s="21"/>
    </row>
    <row r="19" spans="1:10" ht="15.75" customHeight="1" x14ac:dyDescent="0.2">
      <c r="A19" s="14" t="s">
        <v>12</v>
      </c>
      <c r="B19" s="14"/>
      <c r="C19" s="14"/>
      <c r="D19" s="14"/>
      <c r="E19" s="14"/>
      <c r="F19" s="14"/>
      <c r="G19" s="14"/>
      <c r="I19" s="571" t="s">
        <v>13</v>
      </c>
      <c r="J19" s="571"/>
    </row>
    <row r="20" spans="1:10" ht="12.75" customHeight="1" x14ac:dyDescent="0.2">
      <c r="A20" s="573" t="s">
        <v>14</v>
      </c>
      <c r="B20" s="573"/>
      <c r="C20" s="573"/>
      <c r="D20" s="573"/>
      <c r="E20" s="573"/>
      <c r="F20" s="573"/>
      <c r="G20" s="573"/>
      <c r="H20" s="573"/>
      <c r="I20" s="573"/>
      <c r="J20" s="573"/>
    </row>
    <row r="21" spans="1:10" ht="12.75" customHeight="1" x14ac:dyDescent="0.2">
      <c r="A21" s="573" t="s">
        <v>20</v>
      </c>
      <c r="B21" s="573"/>
      <c r="C21" s="573"/>
      <c r="D21" s="573"/>
      <c r="E21" s="573"/>
      <c r="F21" s="573"/>
      <c r="G21" s="573"/>
      <c r="H21" s="573"/>
      <c r="I21" s="573"/>
      <c r="J21" s="573"/>
    </row>
    <row r="22" spans="1:10" x14ac:dyDescent="0.2">
      <c r="A22" s="14"/>
      <c r="B22" s="14"/>
      <c r="C22" s="14"/>
      <c r="E22" s="14"/>
      <c r="H22" s="546" t="s">
        <v>87</v>
      </c>
      <c r="I22" s="546"/>
      <c r="J22" s="546"/>
    </row>
    <row r="26" spans="1:10" x14ac:dyDescent="0.2">
      <c r="A26" s="646"/>
      <c r="B26" s="646"/>
      <c r="C26" s="646"/>
      <c r="D26" s="646"/>
      <c r="E26" s="646"/>
      <c r="F26" s="646"/>
      <c r="G26" s="646"/>
      <c r="H26" s="646"/>
      <c r="I26" s="646"/>
      <c r="J26" s="646"/>
    </row>
    <row r="28" spans="1:10" x14ac:dyDescent="0.2">
      <c r="A28" s="646"/>
      <c r="B28" s="646"/>
      <c r="C28" s="646"/>
      <c r="D28" s="646"/>
      <c r="E28" s="646"/>
      <c r="F28" s="646"/>
      <c r="G28" s="646"/>
      <c r="H28" s="646"/>
      <c r="I28" s="646"/>
      <c r="J28" s="646"/>
    </row>
  </sheetData>
  <mergeCells count="17">
    <mergeCell ref="A21:J21"/>
    <mergeCell ref="H22:J22"/>
    <mergeCell ref="A26:J26"/>
    <mergeCell ref="A28:J28"/>
    <mergeCell ref="A9:A10"/>
    <mergeCell ref="B9:B10"/>
    <mergeCell ref="C9:F9"/>
    <mergeCell ref="G9:J9"/>
    <mergeCell ref="I19:J19"/>
    <mergeCell ref="A20:J20"/>
    <mergeCell ref="A17:H17"/>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topLeftCell="A10" zoomScaleSheetLayoutView="90" workbookViewId="0">
      <selection activeCell="A34" sqref="A34:J34"/>
    </sheetView>
  </sheetViews>
  <sheetFormatPr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47"/>
      <c r="F1" s="547"/>
      <c r="G1" s="547"/>
      <c r="H1" s="547"/>
      <c r="I1" s="547"/>
      <c r="J1" s="139" t="s">
        <v>369</v>
      </c>
    </row>
    <row r="2" spans="1:16" customFormat="1" ht="15" x14ac:dyDescent="0.2">
      <c r="A2" s="638" t="s">
        <v>0</v>
      </c>
      <c r="B2" s="638"/>
      <c r="C2" s="638"/>
      <c r="D2" s="638"/>
      <c r="E2" s="638"/>
      <c r="F2" s="638"/>
      <c r="G2" s="638"/>
      <c r="H2" s="638"/>
      <c r="I2" s="638"/>
      <c r="J2" s="638"/>
    </row>
    <row r="3" spans="1:16" customFormat="1" ht="20.25" x14ac:dyDescent="0.3">
      <c r="A3" s="544" t="s">
        <v>757</v>
      </c>
      <c r="B3" s="544"/>
      <c r="C3" s="544"/>
      <c r="D3" s="544"/>
      <c r="E3" s="544"/>
      <c r="F3" s="544"/>
      <c r="G3" s="544"/>
      <c r="H3" s="544"/>
      <c r="I3" s="544"/>
      <c r="J3" s="544"/>
    </row>
    <row r="4" spans="1:16" customFormat="1" ht="14.25" customHeight="1" x14ac:dyDescent="0.2"/>
    <row r="5" spans="1:16" ht="19.5" customHeight="1" x14ac:dyDescent="0.25">
      <c r="A5" s="639" t="s">
        <v>818</v>
      </c>
      <c r="B5" s="639"/>
      <c r="C5" s="639"/>
      <c r="D5" s="639"/>
      <c r="E5" s="639"/>
      <c r="F5" s="639"/>
      <c r="G5" s="639"/>
      <c r="H5" s="639"/>
      <c r="I5" s="639"/>
      <c r="J5" s="639"/>
    </row>
    <row r="6" spans="1:16" ht="13.5" customHeight="1" x14ac:dyDescent="0.2">
      <c r="A6" s="1"/>
      <c r="B6" s="1"/>
      <c r="C6" s="1"/>
      <c r="D6" s="1"/>
      <c r="E6" s="1"/>
      <c r="F6" s="1"/>
      <c r="G6" s="1"/>
      <c r="H6" s="1"/>
      <c r="I6" s="1"/>
      <c r="J6" s="1"/>
    </row>
    <row r="7" spans="1:16" ht="0.75" customHeight="1" x14ac:dyDescent="0.2"/>
    <row r="8" spans="1:16" x14ac:dyDescent="0.2">
      <c r="A8" s="546" t="s">
        <v>166</v>
      </c>
      <c r="B8" s="546"/>
      <c r="C8" s="31"/>
      <c r="H8" s="623" t="s">
        <v>844</v>
      </c>
      <c r="I8" s="623"/>
      <c r="J8" s="623"/>
    </row>
    <row r="9" spans="1:16" x14ac:dyDescent="0.2">
      <c r="A9" s="521" t="s">
        <v>2</v>
      </c>
      <c r="B9" s="521" t="s">
        <v>3</v>
      </c>
      <c r="C9" s="554" t="s">
        <v>819</v>
      </c>
      <c r="D9" s="560"/>
      <c r="E9" s="560"/>
      <c r="F9" s="555"/>
      <c r="G9" s="554" t="s">
        <v>108</v>
      </c>
      <c r="H9" s="560"/>
      <c r="I9" s="560"/>
      <c r="J9" s="555"/>
      <c r="O9" s="18"/>
      <c r="P9" s="21"/>
    </row>
    <row r="10" spans="1:16" ht="77.45" customHeight="1" x14ac:dyDescent="0.2">
      <c r="A10" s="521"/>
      <c r="B10" s="521"/>
      <c r="C10" s="5" t="s">
        <v>189</v>
      </c>
      <c r="D10" s="5" t="s">
        <v>17</v>
      </c>
      <c r="E10" s="263" t="s">
        <v>837</v>
      </c>
      <c r="F10" s="7" t="s">
        <v>206</v>
      </c>
      <c r="G10" s="5" t="s">
        <v>189</v>
      </c>
      <c r="H10" s="25" t="s">
        <v>18</v>
      </c>
      <c r="I10" s="108" t="s">
        <v>727</v>
      </c>
      <c r="J10" s="5" t="s">
        <v>728</v>
      </c>
    </row>
    <row r="11" spans="1:16" x14ac:dyDescent="0.2">
      <c r="A11" s="5">
        <v>1</v>
      </c>
      <c r="B11" s="5">
        <v>2</v>
      </c>
      <c r="C11" s="5">
        <v>3</v>
      </c>
      <c r="D11" s="5">
        <v>4</v>
      </c>
      <c r="E11" s="5">
        <v>5</v>
      </c>
      <c r="F11" s="7">
        <v>6</v>
      </c>
      <c r="G11" s="5">
        <v>7</v>
      </c>
      <c r="H11" s="104">
        <v>8</v>
      </c>
      <c r="I11" s="5">
        <v>9</v>
      </c>
      <c r="J11" s="5">
        <v>10</v>
      </c>
    </row>
    <row r="12" spans="1:16" x14ac:dyDescent="0.2">
      <c r="A12" s="370">
        <v>1</v>
      </c>
      <c r="B12" s="18"/>
      <c r="C12" s="18"/>
      <c r="D12" s="18"/>
      <c r="E12" s="18"/>
      <c r="F12" s="107"/>
      <c r="G12" s="18"/>
      <c r="H12" s="28"/>
      <c r="I12" s="28"/>
      <c r="J12" s="28"/>
    </row>
    <row r="13" spans="1:16" x14ac:dyDescent="0.2">
      <c r="A13" s="370">
        <v>2</v>
      </c>
      <c r="B13" s="18"/>
      <c r="C13" s="18"/>
      <c r="D13" s="18"/>
      <c r="E13" s="18"/>
      <c r="F13" s="27"/>
      <c r="G13" s="18"/>
      <c r="H13" s="28"/>
      <c r="I13" s="28"/>
      <c r="J13" s="28"/>
    </row>
    <row r="14" spans="1:16" x14ac:dyDescent="0.2">
      <c r="A14" s="370">
        <v>3</v>
      </c>
      <c r="B14" s="18"/>
      <c r="C14" s="18"/>
      <c r="D14" s="18"/>
      <c r="E14" s="18" t="s">
        <v>11</v>
      </c>
      <c r="F14" s="27"/>
      <c r="G14" s="18"/>
      <c r="H14" s="28"/>
      <c r="I14" s="28"/>
      <c r="J14" s="28"/>
    </row>
    <row r="15" spans="1:16" x14ac:dyDescent="0.2">
      <c r="A15" s="370">
        <v>4</v>
      </c>
      <c r="B15" s="18"/>
      <c r="C15" s="18"/>
      <c r="D15" s="18"/>
      <c r="E15" s="18"/>
      <c r="F15" s="27"/>
      <c r="G15" s="18"/>
      <c r="H15" s="28"/>
      <c r="I15" s="28"/>
      <c r="J15" s="28"/>
    </row>
    <row r="16" spans="1:16" x14ac:dyDescent="0.2">
      <c r="A16" s="370">
        <v>5</v>
      </c>
      <c r="B16" s="18"/>
      <c r="C16" s="18"/>
      <c r="D16" s="18"/>
      <c r="E16" s="18"/>
      <c r="F16" s="27"/>
      <c r="G16" s="18"/>
      <c r="H16" s="28"/>
      <c r="I16" s="28"/>
      <c r="J16" s="28"/>
    </row>
    <row r="17" spans="1:10" x14ac:dyDescent="0.2">
      <c r="A17" s="370">
        <v>6</v>
      </c>
      <c r="B17" s="18"/>
      <c r="C17" s="18"/>
      <c r="D17" s="18"/>
      <c r="E17" s="18"/>
      <c r="F17" s="27"/>
      <c r="G17" s="18"/>
      <c r="H17" s="28"/>
      <c r="I17" s="28"/>
      <c r="J17" s="28"/>
    </row>
    <row r="18" spans="1:10" x14ac:dyDescent="0.2">
      <c r="A18" s="370">
        <v>7</v>
      </c>
      <c r="B18" s="18"/>
      <c r="C18" s="18"/>
      <c r="D18" s="18"/>
      <c r="E18" s="18"/>
      <c r="F18" s="27"/>
      <c r="G18" s="18"/>
      <c r="H18" s="28"/>
      <c r="I18" s="28"/>
      <c r="J18" s="28"/>
    </row>
    <row r="19" spans="1:10" x14ac:dyDescent="0.2">
      <c r="A19" s="370">
        <v>8</v>
      </c>
      <c r="B19" s="18"/>
      <c r="C19" s="18"/>
      <c r="D19" s="18"/>
      <c r="E19" s="18"/>
      <c r="F19" s="27"/>
      <c r="G19" s="18"/>
      <c r="H19" s="28"/>
      <c r="I19" s="28"/>
      <c r="J19" s="28"/>
    </row>
    <row r="20" spans="1:10" x14ac:dyDescent="0.2">
      <c r="A20" s="370">
        <v>9</v>
      </c>
      <c r="B20" s="18"/>
      <c r="C20" s="18"/>
      <c r="D20" s="18"/>
      <c r="E20" s="18"/>
      <c r="F20" s="27"/>
      <c r="G20" s="18"/>
      <c r="H20" s="28"/>
      <c r="I20" s="28"/>
      <c r="J20" s="28"/>
    </row>
    <row r="21" spans="1:10" x14ac:dyDescent="0.2">
      <c r="A21" s="370">
        <v>10</v>
      </c>
      <c r="B21" s="18"/>
      <c r="C21" s="18"/>
      <c r="D21" s="18"/>
      <c r="E21" s="18"/>
      <c r="F21" s="27"/>
      <c r="G21" s="18"/>
      <c r="H21" s="28"/>
      <c r="I21" s="28"/>
      <c r="J21" s="28"/>
    </row>
    <row r="22" spans="1:10" x14ac:dyDescent="0.2">
      <c r="A22" s="370">
        <v>11</v>
      </c>
      <c r="B22" s="18"/>
      <c r="C22" s="18"/>
      <c r="D22" s="18"/>
      <c r="E22" s="18"/>
      <c r="F22" s="27"/>
      <c r="G22" s="18"/>
      <c r="H22" s="28"/>
      <c r="I22" s="28"/>
      <c r="J22" s="28"/>
    </row>
    <row r="23" spans="1:10" x14ac:dyDescent="0.2">
      <c r="A23" s="370">
        <v>12</v>
      </c>
      <c r="B23" s="18"/>
      <c r="C23" s="18"/>
      <c r="D23" s="18"/>
      <c r="E23" s="18"/>
      <c r="F23" s="27"/>
      <c r="G23" s="18"/>
      <c r="H23" s="28"/>
      <c r="I23" s="28"/>
      <c r="J23" s="28"/>
    </row>
    <row r="24" spans="1:10" x14ac:dyDescent="0.2">
      <c r="A24" s="370">
        <v>13</v>
      </c>
      <c r="B24" s="18"/>
      <c r="C24" s="18"/>
      <c r="D24" s="18"/>
      <c r="E24" s="18"/>
      <c r="F24" s="27"/>
      <c r="G24" s="18"/>
      <c r="H24" s="28"/>
      <c r="I24" s="28"/>
      <c r="J24" s="28"/>
    </row>
    <row r="25" spans="1:10" x14ac:dyDescent="0.2">
      <c r="A25" s="370">
        <v>14</v>
      </c>
      <c r="B25" s="18"/>
      <c r="C25" s="18"/>
      <c r="D25" s="18"/>
      <c r="E25" s="18"/>
      <c r="F25" s="27"/>
      <c r="G25" s="18"/>
      <c r="H25" s="28"/>
      <c r="I25" s="28"/>
      <c r="J25" s="28"/>
    </row>
    <row r="26" spans="1:10" x14ac:dyDescent="0.2">
      <c r="A26" s="19" t="s">
        <v>7</v>
      </c>
      <c r="B26" s="18"/>
      <c r="C26" s="18"/>
      <c r="D26" s="18"/>
      <c r="E26" s="18"/>
      <c r="F26" s="27"/>
      <c r="G26" s="18"/>
      <c r="H26" s="28"/>
      <c r="I26" s="28"/>
      <c r="J26" s="28"/>
    </row>
    <row r="27" spans="1:10" x14ac:dyDescent="0.2">
      <c r="A27" s="19" t="s">
        <v>7</v>
      </c>
      <c r="B27" s="18"/>
      <c r="C27" s="18"/>
      <c r="D27" s="18"/>
      <c r="E27" s="18"/>
      <c r="F27" s="27"/>
      <c r="G27" s="18"/>
      <c r="H27" s="28"/>
      <c r="I27" s="28"/>
      <c r="J27" s="28"/>
    </row>
    <row r="28" spans="1:10" x14ac:dyDescent="0.2">
      <c r="A28" s="373" t="s">
        <v>19</v>
      </c>
      <c r="B28" s="29"/>
      <c r="C28" s="29"/>
      <c r="D28" s="18"/>
      <c r="E28" s="18"/>
      <c r="F28" s="27"/>
      <c r="G28" s="18"/>
      <c r="H28" s="28"/>
      <c r="I28" s="28"/>
      <c r="J28" s="28"/>
    </row>
    <row r="29" spans="1:10" x14ac:dyDescent="0.2">
      <c r="A29" s="11"/>
      <c r="B29" s="30"/>
      <c r="C29" s="30"/>
      <c r="D29" s="21"/>
      <c r="E29" s="21"/>
      <c r="F29" s="21"/>
      <c r="G29" s="21"/>
      <c r="H29" s="21"/>
      <c r="I29" s="21"/>
      <c r="J29" s="21"/>
    </row>
    <row r="30" spans="1:10" x14ac:dyDescent="0.2">
      <c r="A30" s="645" t="s">
        <v>729</v>
      </c>
      <c r="B30" s="645"/>
      <c r="C30" s="645"/>
      <c r="D30" s="645"/>
      <c r="E30" s="645"/>
      <c r="F30" s="645"/>
      <c r="G30" s="645"/>
      <c r="H30" s="645"/>
      <c r="I30" s="21"/>
      <c r="J30" s="21"/>
    </row>
    <row r="31" spans="1:10" x14ac:dyDescent="0.2">
      <c r="A31" s="11"/>
      <c r="B31" s="30"/>
      <c r="C31" s="30"/>
      <c r="D31" s="21"/>
      <c r="E31" s="21"/>
      <c r="F31" s="21"/>
      <c r="G31" s="21"/>
      <c r="H31" s="21"/>
      <c r="I31" s="21"/>
      <c r="J31" s="21"/>
    </row>
    <row r="32" spans="1:10" ht="15.75" customHeight="1" x14ac:dyDescent="0.2">
      <c r="A32" s="14" t="s">
        <v>12</v>
      </c>
      <c r="B32" s="14"/>
      <c r="C32" s="14"/>
      <c r="D32" s="14"/>
      <c r="E32" s="14"/>
      <c r="F32" s="14"/>
      <c r="G32" s="14"/>
      <c r="I32" s="571" t="s">
        <v>13</v>
      </c>
      <c r="J32" s="571"/>
    </row>
    <row r="33" spans="1:10" ht="12.75" customHeight="1" x14ac:dyDescent="0.2">
      <c r="A33" s="573" t="s">
        <v>14</v>
      </c>
      <c r="B33" s="573"/>
      <c r="C33" s="573"/>
      <c r="D33" s="573"/>
      <c r="E33" s="573"/>
      <c r="F33" s="573"/>
      <c r="G33" s="573"/>
      <c r="H33" s="573"/>
      <c r="I33" s="573"/>
      <c r="J33" s="573"/>
    </row>
    <row r="34" spans="1:10" ht="12.75" customHeight="1" x14ac:dyDescent="0.2">
      <c r="A34" s="573" t="s">
        <v>20</v>
      </c>
      <c r="B34" s="573"/>
      <c r="C34" s="573"/>
      <c r="D34" s="573"/>
      <c r="E34" s="573"/>
      <c r="F34" s="573"/>
      <c r="G34" s="573"/>
      <c r="H34" s="573"/>
      <c r="I34" s="573"/>
      <c r="J34" s="573"/>
    </row>
    <row r="35" spans="1:10" x14ac:dyDescent="0.2">
      <c r="A35" s="14"/>
      <c r="B35" s="14"/>
      <c r="C35" s="14"/>
      <c r="E35" s="14"/>
      <c r="H35" s="546" t="s">
        <v>87</v>
      </c>
      <c r="I35" s="546"/>
      <c r="J35" s="546"/>
    </row>
    <row r="39" spans="1:10" x14ac:dyDescent="0.2">
      <c r="A39" s="646"/>
      <c r="B39" s="646"/>
      <c r="C39" s="646"/>
      <c r="D39" s="646"/>
      <c r="E39" s="646"/>
      <c r="F39" s="646"/>
      <c r="G39" s="646"/>
      <c r="H39" s="646"/>
      <c r="I39" s="646"/>
      <c r="J39" s="646"/>
    </row>
    <row r="41" spans="1:10" x14ac:dyDescent="0.2">
      <c r="A41" s="646"/>
      <c r="B41" s="646"/>
      <c r="C41" s="646"/>
      <c r="D41" s="646"/>
      <c r="E41" s="646"/>
      <c r="F41" s="646"/>
      <c r="G41" s="646"/>
      <c r="H41" s="646"/>
      <c r="I41" s="646"/>
      <c r="J41" s="646"/>
    </row>
  </sheetData>
  <mergeCells count="17">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 ref="A30:H30"/>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topLeftCell="A16" zoomScaleSheetLayoutView="90" workbookViewId="0">
      <selection activeCell="K44" sqref="K44"/>
    </sheetView>
  </sheetViews>
  <sheetFormatPr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47"/>
      <c r="F1" s="547"/>
      <c r="G1" s="547"/>
      <c r="H1" s="547"/>
      <c r="I1" s="547"/>
      <c r="J1" s="139" t="s">
        <v>368</v>
      </c>
    </row>
    <row r="2" spans="1:16" customFormat="1" ht="15" x14ac:dyDescent="0.2">
      <c r="A2" s="638" t="s">
        <v>0</v>
      </c>
      <c r="B2" s="638"/>
      <c r="C2" s="638"/>
      <c r="D2" s="638"/>
      <c r="E2" s="638"/>
      <c r="F2" s="638"/>
      <c r="G2" s="638"/>
      <c r="H2" s="638"/>
      <c r="I2" s="638"/>
      <c r="J2" s="638"/>
    </row>
    <row r="3" spans="1:16" customFormat="1" ht="20.25" x14ac:dyDescent="0.3">
      <c r="A3" s="544" t="s">
        <v>757</v>
      </c>
      <c r="B3" s="544"/>
      <c r="C3" s="544"/>
      <c r="D3" s="544"/>
      <c r="E3" s="544"/>
      <c r="F3" s="544"/>
      <c r="G3" s="544"/>
      <c r="H3" s="544"/>
      <c r="I3" s="544"/>
      <c r="J3" s="544"/>
    </row>
    <row r="4" spans="1:16" customFormat="1" ht="14.25" customHeight="1" x14ac:dyDescent="0.2"/>
    <row r="5" spans="1:16" ht="31.5" customHeight="1" x14ac:dyDescent="0.25">
      <c r="A5" s="639" t="s">
        <v>820</v>
      </c>
      <c r="B5" s="639"/>
      <c r="C5" s="639"/>
      <c r="D5" s="639"/>
      <c r="E5" s="639"/>
      <c r="F5" s="639"/>
      <c r="G5" s="639"/>
      <c r="H5" s="639"/>
      <c r="I5" s="639"/>
      <c r="J5" s="639"/>
    </row>
    <row r="6" spans="1:16" ht="13.5" customHeight="1" x14ac:dyDescent="0.2">
      <c r="A6" s="1"/>
      <c r="B6" s="1"/>
      <c r="C6" s="1"/>
      <c r="D6" s="1"/>
      <c r="E6" s="1"/>
      <c r="F6" s="1"/>
      <c r="G6" s="1"/>
      <c r="H6" s="1"/>
      <c r="I6" s="1"/>
      <c r="J6" s="1"/>
    </row>
    <row r="7" spans="1:16" ht="0.75" customHeight="1" x14ac:dyDescent="0.2"/>
    <row r="8" spans="1:16" x14ac:dyDescent="0.2">
      <c r="A8" s="546" t="s">
        <v>166</v>
      </c>
      <c r="B8" s="546"/>
      <c r="C8" s="31"/>
      <c r="H8" s="623" t="s">
        <v>844</v>
      </c>
      <c r="I8" s="623"/>
      <c r="J8" s="623"/>
    </row>
    <row r="9" spans="1:16" x14ac:dyDescent="0.2">
      <c r="A9" s="521" t="s">
        <v>2</v>
      </c>
      <c r="B9" s="521" t="s">
        <v>3</v>
      </c>
      <c r="C9" s="554" t="s">
        <v>816</v>
      </c>
      <c r="D9" s="560"/>
      <c r="E9" s="560"/>
      <c r="F9" s="555"/>
      <c r="G9" s="554" t="s">
        <v>108</v>
      </c>
      <c r="H9" s="560"/>
      <c r="I9" s="560"/>
      <c r="J9" s="555"/>
      <c r="O9" s="18"/>
      <c r="P9" s="21"/>
    </row>
    <row r="10" spans="1:16" ht="53.25" customHeight="1" x14ac:dyDescent="0.2">
      <c r="A10" s="521"/>
      <c r="B10" s="521"/>
      <c r="C10" s="5" t="s">
        <v>189</v>
      </c>
      <c r="D10" s="5" t="s">
        <v>17</v>
      </c>
      <c r="E10" s="263" t="s">
        <v>370</v>
      </c>
      <c r="F10" s="7" t="s">
        <v>206</v>
      </c>
      <c r="G10" s="5" t="s">
        <v>189</v>
      </c>
      <c r="H10" s="25" t="s">
        <v>18</v>
      </c>
      <c r="I10" s="108" t="s">
        <v>727</v>
      </c>
      <c r="J10" s="5" t="s">
        <v>728</v>
      </c>
    </row>
    <row r="11" spans="1:16" x14ac:dyDescent="0.2">
      <c r="A11" s="5">
        <v>1</v>
      </c>
      <c r="B11" s="5">
        <v>2</v>
      </c>
      <c r="C11" s="5">
        <v>3</v>
      </c>
      <c r="D11" s="5">
        <v>4</v>
      </c>
      <c r="E11" s="5">
        <v>5</v>
      </c>
      <c r="F11" s="7">
        <v>6</v>
      </c>
      <c r="G11" s="5">
        <v>7</v>
      </c>
      <c r="H11" s="104">
        <v>8</v>
      </c>
      <c r="I11" s="5">
        <v>9</v>
      </c>
      <c r="J11" s="5">
        <v>10</v>
      </c>
    </row>
    <row r="12" spans="1:16" x14ac:dyDescent="0.2">
      <c r="A12" s="370">
        <v>1</v>
      </c>
      <c r="B12" s="18"/>
      <c r="C12" s="18"/>
      <c r="D12" s="18"/>
      <c r="E12" s="18"/>
      <c r="F12" s="107"/>
      <c r="G12" s="18"/>
      <c r="H12" s="28"/>
      <c r="I12" s="28"/>
      <c r="J12" s="28"/>
    </row>
    <row r="13" spans="1:16" x14ac:dyDescent="0.2">
      <c r="A13" s="370">
        <v>2</v>
      </c>
      <c r="B13" s="18"/>
      <c r="C13" s="18"/>
      <c r="D13" s="18"/>
      <c r="E13" s="18"/>
      <c r="F13" s="27"/>
      <c r="G13" s="18"/>
      <c r="H13" s="28"/>
      <c r="I13" s="28"/>
      <c r="J13" s="28"/>
    </row>
    <row r="14" spans="1:16" x14ac:dyDescent="0.2">
      <c r="A14" s="370">
        <v>3</v>
      </c>
      <c r="B14" s="18"/>
      <c r="C14" s="18"/>
      <c r="D14" s="18"/>
      <c r="E14" s="18" t="s">
        <v>11</v>
      </c>
      <c r="F14" s="27"/>
      <c r="G14" s="18"/>
      <c r="H14" s="28"/>
      <c r="I14" s="28"/>
      <c r="J14" s="28"/>
    </row>
    <row r="15" spans="1:16" x14ac:dyDescent="0.2">
      <c r="A15" s="370">
        <v>4</v>
      </c>
      <c r="B15" s="18"/>
      <c r="C15" s="18"/>
      <c r="D15" s="18"/>
      <c r="E15" s="18"/>
      <c r="F15" s="27"/>
      <c r="G15" s="18"/>
      <c r="H15" s="28"/>
      <c r="I15" s="28"/>
      <c r="J15" s="28"/>
    </row>
    <row r="16" spans="1:16" x14ac:dyDescent="0.2">
      <c r="A16" s="370">
        <v>5</v>
      </c>
      <c r="B16" s="18"/>
      <c r="C16" s="18"/>
      <c r="D16" s="18"/>
      <c r="E16" s="18"/>
      <c r="F16" s="27"/>
      <c r="G16" s="18"/>
      <c r="H16" s="28"/>
      <c r="I16" s="28"/>
      <c r="J16" s="28"/>
    </row>
    <row r="17" spans="1:10" x14ac:dyDescent="0.2">
      <c r="A17" s="370">
        <v>6</v>
      </c>
      <c r="B17" s="18"/>
      <c r="C17" s="18"/>
      <c r="D17" s="18"/>
      <c r="E17" s="18"/>
      <c r="F17" s="27"/>
      <c r="G17" s="18"/>
      <c r="H17" s="28"/>
      <c r="I17" s="28"/>
      <c r="J17" s="28"/>
    </row>
    <row r="18" spans="1:10" x14ac:dyDescent="0.2">
      <c r="A18" s="370">
        <v>7</v>
      </c>
      <c r="B18" s="18"/>
      <c r="C18" s="18"/>
      <c r="D18" s="18"/>
      <c r="E18" s="18"/>
      <c r="F18" s="27"/>
      <c r="G18" s="18"/>
      <c r="H18" s="28"/>
      <c r="I18" s="28"/>
      <c r="J18" s="28"/>
    </row>
    <row r="19" spans="1:10" x14ac:dyDescent="0.2">
      <c r="A19" s="370">
        <v>8</v>
      </c>
      <c r="B19" s="18"/>
      <c r="C19" s="18"/>
      <c r="D19" s="18"/>
      <c r="E19" s="18"/>
      <c r="F19" s="27"/>
      <c r="G19" s="18"/>
      <c r="H19" s="28"/>
      <c r="I19" s="28"/>
      <c r="J19" s="28"/>
    </row>
    <row r="20" spans="1:10" x14ac:dyDescent="0.2">
      <c r="A20" s="370">
        <v>9</v>
      </c>
      <c r="B20" s="18"/>
      <c r="C20" s="18"/>
      <c r="D20" s="18"/>
      <c r="E20" s="18"/>
      <c r="F20" s="27"/>
      <c r="G20" s="18"/>
      <c r="H20" s="28"/>
      <c r="I20" s="28"/>
      <c r="J20" s="28"/>
    </row>
    <row r="21" spans="1:10" x14ac:dyDescent="0.2">
      <c r="A21" s="370">
        <v>10</v>
      </c>
      <c r="B21" s="18"/>
      <c r="C21" s="18"/>
      <c r="D21" s="18"/>
      <c r="E21" s="18"/>
      <c r="F21" s="27"/>
      <c r="G21" s="18"/>
      <c r="H21" s="28"/>
      <c r="I21" s="28"/>
      <c r="J21" s="28"/>
    </row>
    <row r="22" spans="1:10" x14ac:dyDescent="0.2">
      <c r="A22" s="370">
        <v>11</v>
      </c>
      <c r="B22" s="18"/>
      <c r="C22" s="18"/>
      <c r="D22" s="18"/>
      <c r="E22" s="18"/>
      <c r="F22" s="27"/>
      <c r="G22" s="18"/>
      <c r="H22" s="28"/>
      <c r="I22" s="28"/>
      <c r="J22" s="28"/>
    </row>
    <row r="23" spans="1:10" x14ac:dyDescent="0.2">
      <c r="A23" s="370">
        <v>12</v>
      </c>
      <c r="B23" s="18"/>
      <c r="C23" s="18"/>
      <c r="D23" s="18"/>
      <c r="E23" s="18"/>
      <c r="F23" s="27"/>
      <c r="G23" s="18"/>
      <c r="H23" s="28"/>
      <c r="I23" s="28"/>
      <c r="J23" s="28"/>
    </row>
    <row r="24" spans="1:10" x14ac:dyDescent="0.2">
      <c r="A24" s="370">
        <v>13</v>
      </c>
      <c r="B24" s="18"/>
      <c r="C24" s="18"/>
      <c r="D24" s="18"/>
      <c r="E24" s="18"/>
      <c r="F24" s="27"/>
      <c r="G24" s="18"/>
      <c r="H24" s="28"/>
      <c r="I24" s="28"/>
      <c r="J24" s="28"/>
    </row>
    <row r="25" spans="1:10" x14ac:dyDescent="0.2">
      <c r="A25" s="370">
        <v>14</v>
      </c>
      <c r="B25" s="18"/>
      <c r="C25" s="18"/>
      <c r="D25" s="18"/>
      <c r="E25" s="18"/>
      <c r="F25" s="27"/>
      <c r="G25" s="18"/>
      <c r="H25" s="28"/>
      <c r="I25" s="28"/>
      <c r="J25" s="28"/>
    </row>
    <row r="26" spans="1:10" x14ac:dyDescent="0.2">
      <c r="A26" s="19" t="s">
        <v>7</v>
      </c>
      <c r="B26" s="18"/>
      <c r="C26" s="18"/>
      <c r="D26" s="18"/>
      <c r="E26" s="18"/>
      <c r="F26" s="27"/>
      <c r="G26" s="18"/>
      <c r="H26" s="28"/>
      <c r="I26" s="28"/>
      <c r="J26" s="28"/>
    </row>
    <row r="27" spans="1:10" x14ac:dyDescent="0.2">
      <c r="A27" s="19" t="s">
        <v>7</v>
      </c>
      <c r="B27" s="18"/>
      <c r="C27" s="18"/>
      <c r="D27" s="18"/>
      <c r="E27" s="18"/>
      <c r="F27" s="27"/>
      <c r="G27" s="18"/>
      <c r="H27" s="28"/>
      <c r="I27" s="28"/>
      <c r="J27" s="28"/>
    </row>
    <row r="28" spans="1:10" x14ac:dyDescent="0.2">
      <c r="A28" s="373" t="s">
        <v>19</v>
      </c>
      <c r="B28" s="29"/>
      <c r="C28" s="29"/>
      <c r="D28" s="18"/>
      <c r="E28" s="18"/>
      <c r="F28" s="27"/>
      <c r="G28" s="18"/>
      <c r="H28" s="28"/>
      <c r="I28" s="28"/>
      <c r="J28" s="28"/>
    </row>
    <row r="29" spans="1:10" x14ac:dyDescent="0.2">
      <c r="A29" s="11"/>
      <c r="B29" s="30"/>
      <c r="C29" s="30"/>
      <c r="D29" s="21"/>
      <c r="E29" s="21"/>
      <c r="F29" s="21"/>
      <c r="G29" s="21"/>
      <c r="H29" s="21"/>
      <c r="I29" s="21"/>
      <c r="J29" s="21"/>
    </row>
    <row r="30" spans="1:10" x14ac:dyDescent="0.2">
      <c r="A30" s="645" t="s">
        <v>729</v>
      </c>
      <c r="B30" s="645"/>
      <c r="C30" s="645"/>
      <c r="D30" s="645"/>
      <c r="E30" s="645"/>
      <c r="F30" s="645"/>
      <c r="G30" s="645"/>
      <c r="H30" s="645"/>
      <c r="I30" s="21"/>
      <c r="J30" s="21"/>
    </row>
    <row r="31" spans="1:10" x14ac:dyDescent="0.2">
      <c r="A31" s="11"/>
      <c r="B31" s="30"/>
      <c r="C31" s="30"/>
      <c r="D31" s="21"/>
      <c r="E31" s="21"/>
      <c r="F31" s="21"/>
      <c r="G31" s="21"/>
      <c r="H31" s="21"/>
      <c r="I31" s="21"/>
      <c r="J31" s="21"/>
    </row>
    <row r="32" spans="1:10" ht="15.75" customHeight="1" x14ac:dyDescent="0.2">
      <c r="A32" s="14" t="s">
        <v>12</v>
      </c>
      <c r="B32" s="14"/>
      <c r="C32" s="14"/>
      <c r="D32" s="14"/>
      <c r="E32" s="14"/>
      <c r="F32" s="14"/>
      <c r="G32" s="14"/>
      <c r="I32" s="571" t="s">
        <v>13</v>
      </c>
      <c r="J32" s="571"/>
    </row>
    <row r="33" spans="1:10" ht="12.75" customHeight="1" x14ac:dyDescent="0.2">
      <c r="A33" s="573" t="s">
        <v>14</v>
      </c>
      <c r="B33" s="573"/>
      <c r="C33" s="573"/>
      <c r="D33" s="573"/>
      <c r="E33" s="573"/>
      <c r="F33" s="573"/>
      <c r="G33" s="573"/>
      <c r="H33" s="573"/>
      <c r="I33" s="573"/>
      <c r="J33" s="573"/>
    </row>
    <row r="34" spans="1:10" ht="12.75" customHeight="1" x14ac:dyDescent="0.2">
      <c r="A34" s="573" t="s">
        <v>20</v>
      </c>
      <c r="B34" s="573"/>
      <c r="C34" s="573"/>
      <c r="D34" s="573"/>
      <c r="E34" s="573"/>
      <c r="F34" s="573"/>
      <c r="G34" s="573"/>
      <c r="H34" s="573"/>
      <c r="I34" s="573"/>
      <c r="J34" s="573"/>
    </row>
    <row r="35" spans="1:10" x14ac:dyDescent="0.2">
      <c r="A35" s="14"/>
      <c r="B35" s="14"/>
      <c r="C35" s="14"/>
      <c r="E35" s="14"/>
      <c r="H35" s="546" t="s">
        <v>87</v>
      </c>
      <c r="I35" s="546"/>
      <c r="J35" s="546"/>
    </row>
    <row r="39" spans="1:10" x14ac:dyDescent="0.2">
      <c r="A39" s="646"/>
      <c r="B39" s="646"/>
      <c r="C39" s="646"/>
      <c r="D39" s="646"/>
      <c r="E39" s="646"/>
      <c r="F39" s="646"/>
      <c r="G39" s="646"/>
      <c r="H39" s="646"/>
      <c r="I39" s="646"/>
      <c r="J39" s="646"/>
    </row>
    <row r="41" spans="1:10" x14ac:dyDescent="0.2">
      <c r="A41" s="646"/>
      <c r="B41" s="646"/>
      <c r="C41" s="646"/>
      <c r="D41" s="646"/>
      <c r="E41" s="646"/>
      <c r="F41" s="646"/>
      <c r="G41" s="646"/>
      <c r="H41" s="646"/>
      <c r="I41" s="646"/>
      <c r="J41" s="646"/>
    </row>
  </sheetData>
  <mergeCells count="17">
    <mergeCell ref="A34:J34"/>
    <mergeCell ref="H35:J35"/>
    <mergeCell ref="A39:J39"/>
    <mergeCell ref="A41:J41"/>
    <mergeCell ref="A9:A10"/>
    <mergeCell ref="B9:B10"/>
    <mergeCell ref="C9:F9"/>
    <mergeCell ref="G9:J9"/>
    <mergeCell ref="I32:J32"/>
    <mergeCell ref="A33:J33"/>
    <mergeCell ref="A30:H30"/>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topLeftCell="A16" zoomScaleSheetLayoutView="78" workbookViewId="0">
      <selection activeCell="J43" sqref="J43"/>
    </sheetView>
  </sheetViews>
  <sheetFormatPr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547"/>
      <c r="F1" s="547"/>
      <c r="G1" s="547"/>
      <c r="H1" s="547"/>
      <c r="I1" s="547"/>
      <c r="J1" s="139" t="s">
        <v>439</v>
      </c>
    </row>
    <row r="2" spans="1:16" customFormat="1" ht="15" x14ac:dyDescent="0.2">
      <c r="A2" s="638" t="s">
        <v>0</v>
      </c>
      <c r="B2" s="638"/>
      <c r="C2" s="638"/>
      <c r="D2" s="638"/>
      <c r="E2" s="638"/>
      <c r="F2" s="638"/>
      <c r="G2" s="638"/>
      <c r="H2" s="638"/>
      <c r="I2" s="638"/>
      <c r="J2" s="638"/>
    </row>
    <row r="3" spans="1:16" customFormat="1" ht="20.25" x14ac:dyDescent="0.3">
      <c r="A3" s="544" t="s">
        <v>757</v>
      </c>
      <c r="B3" s="544"/>
      <c r="C3" s="544"/>
      <c r="D3" s="544"/>
      <c r="E3" s="544"/>
      <c r="F3" s="544"/>
      <c r="G3" s="544"/>
      <c r="H3" s="544"/>
      <c r="I3" s="544"/>
      <c r="J3" s="544"/>
    </row>
    <row r="4" spans="1:16" customFormat="1" ht="14.25" customHeight="1" x14ac:dyDescent="0.2"/>
    <row r="5" spans="1:16" ht="31.5" customHeight="1" x14ac:dyDescent="0.25">
      <c r="A5" s="639" t="s">
        <v>821</v>
      </c>
      <c r="B5" s="639"/>
      <c r="C5" s="639"/>
      <c r="D5" s="639"/>
      <c r="E5" s="639"/>
      <c r="F5" s="639"/>
      <c r="G5" s="639"/>
      <c r="H5" s="639"/>
      <c r="I5" s="639"/>
      <c r="J5" s="639"/>
    </row>
    <row r="6" spans="1:16" ht="13.5" customHeight="1" x14ac:dyDescent="0.2">
      <c r="A6" s="1"/>
      <c r="B6" s="1"/>
      <c r="C6" s="1"/>
      <c r="D6" s="1"/>
      <c r="E6" s="1"/>
      <c r="F6" s="1"/>
      <c r="G6" s="1"/>
      <c r="H6" s="1"/>
      <c r="I6" s="1"/>
      <c r="J6" s="1"/>
    </row>
    <row r="7" spans="1:16" ht="0.75" customHeight="1" x14ac:dyDescent="0.2"/>
    <row r="8" spans="1:16" x14ac:dyDescent="0.2">
      <c r="A8" s="546" t="s">
        <v>166</v>
      </c>
      <c r="B8" s="546"/>
      <c r="C8" s="31"/>
      <c r="H8" s="623" t="s">
        <v>844</v>
      </c>
      <c r="I8" s="623"/>
      <c r="J8" s="623"/>
    </row>
    <row r="9" spans="1:16" x14ac:dyDescent="0.2">
      <c r="A9" s="521" t="s">
        <v>2</v>
      </c>
      <c r="B9" s="521" t="s">
        <v>3</v>
      </c>
      <c r="C9" s="554" t="s">
        <v>816</v>
      </c>
      <c r="D9" s="560"/>
      <c r="E9" s="560"/>
      <c r="F9" s="555"/>
      <c r="G9" s="554" t="s">
        <v>108</v>
      </c>
      <c r="H9" s="560"/>
      <c r="I9" s="560"/>
      <c r="J9" s="555"/>
      <c r="O9" s="18"/>
      <c r="P9" s="21"/>
    </row>
    <row r="10" spans="1:16" ht="53.25" customHeight="1" x14ac:dyDescent="0.2">
      <c r="A10" s="521"/>
      <c r="B10" s="521"/>
      <c r="C10" s="5" t="s">
        <v>189</v>
      </c>
      <c r="D10" s="5" t="s">
        <v>17</v>
      </c>
      <c r="E10" s="263" t="s">
        <v>371</v>
      </c>
      <c r="F10" s="7" t="s">
        <v>206</v>
      </c>
      <c r="G10" s="5" t="s">
        <v>189</v>
      </c>
      <c r="H10" s="25" t="s">
        <v>18</v>
      </c>
      <c r="I10" s="108" t="s">
        <v>727</v>
      </c>
      <c r="J10" s="5" t="s">
        <v>728</v>
      </c>
    </row>
    <row r="11" spans="1:16" x14ac:dyDescent="0.2">
      <c r="A11" s="5">
        <v>1</v>
      </c>
      <c r="B11" s="5">
        <v>2</v>
      </c>
      <c r="C11" s="5">
        <v>3</v>
      </c>
      <c r="D11" s="5">
        <v>4</v>
      </c>
      <c r="E11" s="5">
        <v>5</v>
      </c>
      <c r="F11" s="7">
        <v>6</v>
      </c>
      <c r="G11" s="5">
        <v>7</v>
      </c>
      <c r="H11" s="104">
        <v>8</v>
      </c>
      <c r="I11" s="5">
        <v>9</v>
      </c>
      <c r="J11" s="5">
        <v>10</v>
      </c>
    </row>
    <row r="12" spans="1:16" x14ac:dyDescent="0.2">
      <c r="A12" s="370">
        <v>1</v>
      </c>
      <c r="B12" s="18"/>
      <c r="C12" s="18"/>
      <c r="D12" s="18"/>
      <c r="E12" s="18"/>
      <c r="F12" s="107"/>
      <c r="G12" s="18"/>
      <c r="H12" s="28"/>
      <c r="I12" s="28"/>
      <c r="J12" s="28"/>
    </row>
    <row r="13" spans="1:16" x14ac:dyDescent="0.2">
      <c r="A13" s="370">
        <v>2</v>
      </c>
      <c r="B13" s="18"/>
      <c r="C13" s="18"/>
      <c r="D13" s="18"/>
      <c r="E13" s="18"/>
      <c r="F13" s="27"/>
      <c r="G13" s="18"/>
      <c r="H13" s="28"/>
      <c r="I13" s="28"/>
      <c r="J13" s="28"/>
    </row>
    <row r="14" spans="1:16" x14ac:dyDescent="0.2">
      <c r="A14" s="370">
        <v>3</v>
      </c>
      <c r="B14" s="18"/>
      <c r="C14" s="18"/>
      <c r="D14" s="18"/>
      <c r="E14" s="18" t="s">
        <v>11</v>
      </c>
      <c r="F14" s="27"/>
      <c r="G14" s="18"/>
      <c r="H14" s="28"/>
      <c r="I14" s="28"/>
      <c r="J14" s="28"/>
    </row>
    <row r="15" spans="1:16" x14ac:dyDescent="0.2">
      <c r="A15" s="370">
        <v>4</v>
      </c>
      <c r="B15" s="18"/>
      <c r="C15" s="18"/>
      <c r="D15" s="18"/>
      <c r="E15" s="18"/>
      <c r="F15" s="27"/>
      <c r="G15" s="18"/>
      <c r="H15" s="28"/>
      <c r="I15" s="28"/>
      <c r="J15" s="28"/>
    </row>
    <row r="16" spans="1:16" x14ac:dyDescent="0.2">
      <c r="A16" s="370">
        <v>5</v>
      </c>
      <c r="B16" s="18"/>
      <c r="C16" s="18"/>
      <c r="D16" s="18"/>
      <c r="E16" s="18"/>
      <c r="F16" s="27"/>
      <c r="G16" s="18"/>
      <c r="H16" s="28"/>
      <c r="I16" s="28"/>
      <c r="J16" s="28"/>
    </row>
    <row r="17" spans="1:10" x14ac:dyDescent="0.2">
      <c r="A17" s="370">
        <v>6</v>
      </c>
      <c r="B17" s="18"/>
      <c r="C17" s="18"/>
      <c r="D17" s="18"/>
      <c r="E17" s="18"/>
      <c r="F17" s="27"/>
      <c r="G17" s="18"/>
      <c r="H17" s="28"/>
      <c r="I17" s="28"/>
      <c r="J17" s="28"/>
    </row>
    <row r="18" spans="1:10" x14ac:dyDescent="0.2">
      <c r="A18" s="370">
        <v>7</v>
      </c>
      <c r="B18" s="18"/>
      <c r="C18" s="18"/>
      <c r="D18" s="18"/>
      <c r="E18" s="18"/>
      <c r="F18" s="27"/>
      <c r="G18" s="18"/>
      <c r="H18" s="28"/>
      <c r="I18" s="28"/>
      <c r="J18" s="28"/>
    </row>
    <row r="19" spans="1:10" x14ac:dyDescent="0.2">
      <c r="A19" s="370">
        <v>8</v>
      </c>
      <c r="B19" s="18"/>
      <c r="C19" s="18"/>
      <c r="D19" s="18"/>
      <c r="E19" s="18"/>
      <c r="F19" s="27"/>
      <c r="G19" s="18"/>
      <c r="H19" s="28"/>
      <c r="I19" s="28"/>
      <c r="J19" s="28"/>
    </row>
    <row r="20" spans="1:10" x14ac:dyDescent="0.2">
      <c r="A20" s="370">
        <v>9</v>
      </c>
      <c r="B20" s="18"/>
      <c r="C20" s="18"/>
      <c r="D20" s="18"/>
      <c r="E20" s="18"/>
      <c r="F20" s="27"/>
      <c r="G20" s="18"/>
      <c r="H20" s="28"/>
      <c r="I20" s="28"/>
      <c r="J20" s="28"/>
    </row>
    <row r="21" spans="1:10" x14ac:dyDescent="0.2">
      <c r="A21" s="370">
        <v>10</v>
      </c>
      <c r="B21" s="18"/>
      <c r="C21" s="18"/>
      <c r="D21" s="18"/>
      <c r="E21" s="18"/>
      <c r="F21" s="27"/>
      <c r="G21" s="18"/>
      <c r="H21" s="28"/>
      <c r="I21" s="28"/>
      <c r="J21" s="28"/>
    </row>
    <row r="22" spans="1:10" x14ac:dyDescent="0.2">
      <c r="A22" s="370">
        <v>11</v>
      </c>
      <c r="B22" s="18"/>
      <c r="C22" s="18"/>
      <c r="D22" s="18"/>
      <c r="E22" s="18"/>
      <c r="F22" s="27"/>
      <c r="G22" s="18"/>
      <c r="H22" s="28"/>
      <c r="I22" s="28"/>
      <c r="J22" s="28"/>
    </row>
    <row r="23" spans="1:10" x14ac:dyDescent="0.2">
      <c r="A23" s="370">
        <v>12</v>
      </c>
      <c r="B23" s="18"/>
      <c r="C23" s="18"/>
      <c r="D23" s="18"/>
      <c r="E23" s="18"/>
      <c r="F23" s="27"/>
      <c r="G23" s="18"/>
      <c r="H23" s="28"/>
      <c r="I23" s="28"/>
      <c r="J23" s="28"/>
    </row>
    <row r="24" spans="1:10" x14ac:dyDescent="0.2">
      <c r="A24" s="370">
        <v>13</v>
      </c>
      <c r="B24" s="18"/>
      <c r="C24" s="18"/>
      <c r="D24" s="18"/>
      <c r="E24" s="18"/>
      <c r="F24" s="27"/>
      <c r="G24" s="18"/>
      <c r="H24" s="28"/>
      <c r="I24" s="28"/>
      <c r="J24" s="28"/>
    </row>
    <row r="25" spans="1:10" x14ac:dyDescent="0.2">
      <c r="A25" s="370">
        <v>14</v>
      </c>
      <c r="B25" s="18"/>
      <c r="C25" s="18"/>
      <c r="D25" s="18"/>
      <c r="E25" s="18"/>
      <c r="F25" s="27"/>
      <c r="G25" s="18"/>
      <c r="H25" s="28"/>
      <c r="I25" s="28"/>
      <c r="J25" s="28"/>
    </row>
    <row r="26" spans="1:10" x14ac:dyDescent="0.2">
      <c r="A26" s="19" t="s">
        <v>7</v>
      </c>
      <c r="B26" s="18"/>
      <c r="C26" s="18"/>
      <c r="D26" s="18"/>
      <c r="E26" s="18"/>
      <c r="F26" s="27"/>
      <c r="G26" s="18"/>
      <c r="H26" s="28"/>
      <c r="I26" s="28"/>
      <c r="J26" s="28"/>
    </row>
    <row r="27" spans="1:10" x14ac:dyDescent="0.2">
      <c r="A27" s="19" t="s">
        <v>7</v>
      </c>
      <c r="B27" s="18"/>
      <c r="C27" s="18"/>
      <c r="D27" s="18"/>
      <c r="E27" s="18"/>
      <c r="F27" s="27"/>
      <c r="G27" s="18"/>
      <c r="H27" s="28"/>
      <c r="I27" s="28"/>
      <c r="J27" s="28"/>
    </row>
    <row r="28" spans="1:10" x14ac:dyDescent="0.2">
      <c r="A28" s="373" t="s">
        <v>19</v>
      </c>
      <c r="B28" s="29"/>
      <c r="C28" s="29"/>
      <c r="D28" s="18"/>
      <c r="E28" s="18"/>
      <c r="F28" s="27"/>
      <c r="G28" s="18"/>
      <c r="H28" s="28"/>
      <c r="I28" s="28"/>
      <c r="J28" s="28"/>
    </row>
    <row r="29" spans="1:10" x14ac:dyDescent="0.2">
      <c r="A29" s="11"/>
      <c r="B29" s="30"/>
      <c r="C29" s="30"/>
      <c r="D29" s="21"/>
      <c r="E29" s="21"/>
      <c r="F29" s="21"/>
      <c r="G29" s="21"/>
      <c r="H29" s="21"/>
      <c r="I29" s="21"/>
      <c r="J29" s="21"/>
    </row>
    <row r="30" spans="1:10" x14ac:dyDescent="0.2">
      <c r="A30" s="645" t="s">
        <v>729</v>
      </c>
      <c r="B30" s="645"/>
      <c r="C30" s="645"/>
      <c r="D30" s="645"/>
      <c r="E30" s="645"/>
      <c r="F30" s="645"/>
      <c r="G30" s="645"/>
      <c r="H30" s="645"/>
      <c r="I30" s="21"/>
      <c r="J30" s="21"/>
    </row>
    <row r="31" spans="1:10" x14ac:dyDescent="0.2">
      <c r="A31" s="11"/>
      <c r="B31" s="30"/>
      <c r="C31" s="30"/>
      <c r="D31" s="21"/>
      <c r="E31" s="21"/>
      <c r="F31" s="21"/>
      <c r="G31" s="21"/>
      <c r="H31" s="21"/>
      <c r="I31" s="21"/>
      <c r="J31" s="21"/>
    </row>
    <row r="32" spans="1:10" ht="15.75" customHeight="1" x14ac:dyDescent="0.2">
      <c r="A32" s="14" t="s">
        <v>12</v>
      </c>
      <c r="B32" s="14"/>
      <c r="C32" s="14"/>
      <c r="D32" s="14"/>
      <c r="E32" s="14"/>
      <c r="F32" s="14"/>
      <c r="G32" s="14"/>
      <c r="I32" s="571" t="s">
        <v>13</v>
      </c>
      <c r="J32" s="571"/>
    </row>
    <row r="33" spans="1:10" ht="12.75" customHeight="1" x14ac:dyDescent="0.2">
      <c r="A33" s="573" t="s">
        <v>14</v>
      </c>
      <c r="B33" s="573"/>
      <c r="C33" s="573"/>
      <c r="D33" s="573"/>
      <c r="E33" s="573"/>
      <c r="F33" s="573"/>
      <c r="G33" s="573"/>
      <c r="H33" s="573"/>
      <c r="I33" s="573"/>
      <c r="J33" s="573"/>
    </row>
    <row r="34" spans="1:10" ht="12.75" customHeight="1" x14ac:dyDescent="0.2">
      <c r="A34" s="573" t="s">
        <v>20</v>
      </c>
      <c r="B34" s="573"/>
      <c r="C34" s="573"/>
      <c r="D34" s="573"/>
      <c r="E34" s="573"/>
      <c r="F34" s="573"/>
      <c r="G34" s="573"/>
      <c r="H34" s="573"/>
      <c r="I34" s="573"/>
      <c r="J34" s="573"/>
    </row>
    <row r="35" spans="1:10" x14ac:dyDescent="0.2">
      <c r="A35" s="14"/>
      <c r="B35" s="14"/>
      <c r="C35" s="14"/>
      <c r="E35" s="14"/>
      <c r="H35" s="546" t="s">
        <v>87</v>
      </c>
      <c r="I35" s="546"/>
      <c r="J35" s="546"/>
    </row>
    <row r="39" spans="1:10" x14ac:dyDescent="0.2">
      <c r="A39" s="646"/>
      <c r="B39" s="646"/>
      <c r="C39" s="646"/>
      <c r="D39" s="646"/>
      <c r="E39" s="646"/>
      <c r="F39" s="646"/>
      <c r="G39" s="646"/>
      <c r="H39" s="646"/>
      <c r="I39" s="646"/>
      <c r="J39" s="646"/>
    </row>
    <row r="41" spans="1:10" x14ac:dyDescent="0.2">
      <c r="A41" s="646"/>
      <c r="B41" s="646"/>
      <c r="C41" s="646"/>
      <c r="D41" s="646"/>
      <c r="E41" s="646"/>
      <c r="F41" s="646"/>
      <c r="G41" s="646"/>
      <c r="H41" s="646"/>
      <c r="I41" s="646"/>
      <c r="J41" s="646"/>
    </row>
  </sheetData>
  <mergeCells count="17">
    <mergeCell ref="A34:J34"/>
    <mergeCell ref="H35:J35"/>
    <mergeCell ref="A39:J39"/>
    <mergeCell ref="A41:J41"/>
    <mergeCell ref="A9:A10"/>
    <mergeCell ref="B9:B10"/>
    <mergeCell ref="C9:F9"/>
    <mergeCell ref="G9:J9"/>
    <mergeCell ref="I32:J32"/>
    <mergeCell ref="A33:J33"/>
    <mergeCell ref="A30:H30"/>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opLeftCell="A45" zoomScaleSheetLayoutView="120" workbookViewId="0">
      <selection activeCell="C29" sqref="C29"/>
    </sheetView>
  </sheetViews>
  <sheetFormatPr defaultRowHeight="12.75" x14ac:dyDescent="0.2"/>
  <cols>
    <col min="1" max="1" width="8.7109375" customWidth="1"/>
    <col min="2" max="2" width="11.7109375" customWidth="1"/>
    <col min="3" max="3" width="114.5703125" customWidth="1"/>
  </cols>
  <sheetData>
    <row r="1" spans="1:7" ht="21.75" customHeight="1" x14ac:dyDescent="0.25">
      <c r="A1" s="512" t="s">
        <v>562</v>
      </c>
      <c r="B1" s="512"/>
      <c r="C1" s="512"/>
      <c r="D1" s="512"/>
      <c r="E1" s="305"/>
      <c r="F1" s="305"/>
      <c r="G1" s="305"/>
    </row>
    <row r="2" spans="1:7" x14ac:dyDescent="0.2">
      <c r="A2" s="3" t="s">
        <v>77</v>
      </c>
      <c r="B2" s="3" t="s">
        <v>563</v>
      </c>
      <c r="C2" s="3" t="s">
        <v>564</v>
      </c>
    </row>
    <row r="3" spans="1:7" x14ac:dyDescent="0.2">
      <c r="A3" s="8">
        <v>1</v>
      </c>
      <c r="B3" s="367" t="s">
        <v>565</v>
      </c>
      <c r="C3" s="367" t="s">
        <v>777</v>
      </c>
    </row>
    <row r="4" spans="1:7" x14ac:dyDescent="0.2">
      <c r="A4" s="8">
        <v>2</v>
      </c>
      <c r="B4" s="367" t="s">
        <v>566</v>
      </c>
      <c r="C4" s="367" t="s">
        <v>778</v>
      </c>
    </row>
    <row r="5" spans="1:7" x14ac:dyDescent="0.2">
      <c r="A5" s="8">
        <v>3</v>
      </c>
      <c r="B5" s="367" t="s">
        <v>567</v>
      </c>
      <c r="C5" s="367" t="s">
        <v>779</v>
      </c>
    </row>
    <row r="6" spans="1:7" x14ac:dyDescent="0.2">
      <c r="A6" s="8">
        <v>4</v>
      </c>
      <c r="B6" s="367" t="s">
        <v>913</v>
      </c>
      <c r="C6" s="367" t="s">
        <v>914</v>
      </c>
    </row>
    <row r="7" spans="1:7" x14ac:dyDescent="0.2">
      <c r="A7" s="8">
        <v>5</v>
      </c>
      <c r="B7" s="367" t="s">
        <v>568</v>
      </c>
      <c r="C7" s="367" t="s">
        <v>780</v>
      </c>
    </row>
    <row r="8" spans="1:7" x14ac:dyDescent="0.2">
      <c r="A8" s="8">
        <v>6</v>
      </c>
      <c r="B8" s="367" t="s">
        <v>569</v>
      </c>
      <c r="C8" s="367" t="s">
        <v>781</v>
      </c>
    </row>
    <row r="9" spans="1:7" x14ac:dyDescent="0.2">
      <c r="A9" s="8">
        <v>7</v>
      </c>
      <c r="B9" s="367" t="s">
        <v>570</v>
      </c>
      <c r="C9" s="367" t="s">
        <v>782</v>
      </c>
    </row>
    <row r="10" spans="1:7" x14ac:dyDescent="0.2">
      <c r="A10" s="8">
        <v>8</v>
      </c>
      <c r="B10" s="367" t="s">
        <v>571</v>
      </c>
      <c r="C10" s="367" t="s">
        <v>783</v>
      </c>
    </row>
    <row r="11" spans="1:7" x14ac:dyDescent="0.2">
      <c r="A11" s="8">
        <v>9</v>
      </c>
      <c r="B11" s="367" t="s">
        <v>572</v>
      </c>
      <c r="C11" s="367" t="s">
        <v>784</v>
      </c>
    </row>
    <row r="12" spans="1:7" x14ac:dyDescent="0.2">
      <c r="A12" s="8">
        <v>10</v>
      </c>
      <c r="B12" s="367" t="s">
        <v>573</v>
      </c>
      <c r="C12" s="367" t="s">
        <v>785</v>
      </c>
    </row>
    <row r="13" spans="1:7" x14ac:dyDescent="0.2">
      <c r="A13" s="8">
        <v>11</v>
      </c>
      <c r="B13" s="367" t="s">
        <v>693</v>
      </c>
      <c r="C13" s="367" t="s">
        <v>694</v>
      </c>
    </row>
    <row r="14" spans="1:7" x14ac:dyDescent="0.2">
      <c r="A14" s="8">
        <v>12</v>
      </c>
      <c r="B14" s="367" t="s">
        <v>574</v>
      </c>
      <c r="C14" s="367" t="s">
        <v>786</v>
      </c>
    </row>
    <row r="15" spans="1:7" x14ac:dyDescent="0.2">
      <c r="A15" s="8">
        <v>13</v>
      </c>
      <c r="B15" s="367" t="s">
        <v>575</v>
      </c>
      <c r="C15" s="367" t="s">
        <v>787</v>
      </c>
    </row>
    <row r="16" spans="1:7" x14ac:dyDescent="0.2">
      <c r="A16" s="8">
        <v>14</v>
      </c>
      <c r="B16" s="367" t="s">
        <v>576</v>
      </c>
      <c r="C16" s="367" t="s">
        <v>788</v>
      </c>
    </row>
    <row r="17" spans="1:3" x14ac:dyDescent="0.2">
      <c r="A17" s="8">
        <v>15</v>
      </c>
      <c r="B17" s="367" t="s">
        <v>577</v>
      </c>
      <c r="C17" s="367" t="s">
        <v>789</v>
      </c>
    </row>
    <row r="18" spans="1:3" x14ac:dyDescent="0.2">
      <c r="A18" s="8">
        <v>16</v>
      </c>
      <c r="B18" s="367" t="s">
        <v>578</v>
      </c>
      <c r="C18" s="367" t="s">
        <v>790</v>
      </c>
    </row>
    <row r="19" spans="1:3" x14ac:dyDescent="0.2">
      <c r="A19" s="8">
        <v>17</v>
      </c>
      <c r="B19" s="367" t="s">
        <v>579</v>
      </c>
      <c r="C19" s="367" t="s">
        <v>791</v>
      </c>
    </row>
    <row r="20" spans="1:3" x14ac:dyDescent="0.2">
      <c r="A20" s="8">
        <v>18</v>
      </c>
      <c r="B20" s="367" t="s">
        <v>580</v>
      </c>
      <c r="C20" s="367" t="s">
        <v>792</v>
      </c>
    </row>
    <row r="21" spans="1:3" x14ac:dyDescent="0.2">
      <c r="A21" s="8">
        <v>19</v>
      </c>
      <c r="B21" s="367" t="s">
        <v>581</v>
      </c>
      <c r="C21" s="367" t="s">
        <v>793</v>
      </c>
    </row>
    <row r="22" spans="1:3" x14ac:dyDescent="0.2">
      <c r="A22" s="8">
        <v>20</v>
      </c>
      <c r="B22" s="367" t="s">
        <v>582</v>
      </c>
      <c r="C22" s="367" t="s">
        <v>794</v>
      </c>
    </row>
    <row r="23" spans="1:3" x14ac:dyDescent="0.2">
      <c r="A23" s="8">
        <v>21</v>
      </c>
      <c r="B23" s="367" t="s">
        <v>583</v>
      </c>
      <c r="C23" s="367" t="s">
        <v>795</v>
      </c>
    </row>
    <row r="24" spans="1:3" x14ac:dyDescent="0.2">
      <c r="A24" s="8">
        <v>22</v>
      </c>
      <c r="B24" s="367" t="s">
        <v>584</v>
      </c>
      <c r="C24" s="367" t="s">
        <v>796</v>
      </c>
    </row>
    <row r="25" spans="1:3" x14ac:dyDescent="0.2">
      <c r="A25" s="8">
        <v>23</v>
      </c>
      <c r="B25" s="367" t="s">
        <v>585</v>
      </c>
      <c r="C25" s="367" t="s">
        <v>797</v>
      </c>
    </row>
    <row r="26" spans="1:3" x14ac:dyDescent="0.2">
      <c r="A26" s="8">
        <v>24</v>
      </c>
      <c r="B26" s="367" t="s">
        <v>586</v>
      </c>
      <c r="C26" s="367" t="s">
        <v>798</v>
      </c>
    </row>
    <row r="27" spans="1:3" x14ac:dyDescent="0.2">
      <c r="A27" s="8">
        <v>25</v>
      </c>
      <c r="B27" s="367" t="s">
        <v>587</v>
      </c>
      <c r="C27" s="367" t="s">
        <v>799</v>
      </c>
    </row>
    <row r="28" spans="1:3" x14ac:dyDescent="0.2">
      <c r="A28" s="8">
        <v>26</v>
      </c>
      <c r="B28" s="367" t="s">
        <v>588</v>
      </c>
      <c r="C28" s="367" t="s">
        <v>800</v>
      </c>
    </row>
    <row r="29" spans="1:3" x14ac:dyDescent="0.2">
      <c r="A29" s="8">
        <v>27</v>
      </c>
      <c r="B29" s="367" t="s">
        <v>589</v>
      </c>
      <c r="C29" s="367" t="s">
        <v>801</v>
      </c>
    </row>
    <row r="30" spans="1:3" x14ac:dyDescent="0.2">
      <c r="A30" s="8">
        <v>28</v>
      </c>
      <c r="B30" s="367" t="s">
        <v>590</v>
      </c>
      <c r="C30" s="367" t="s">
        <v>591</v>
      </c>
    </row>
    <row r="31" spans="1:3" x14ac:dyDescent="0.2">
      <c r="A31" s="8">
        <v>29</v>
      </c>
      <c r="B31" s="367" t="s">
        <v>592</v>
      </c>
      <c r="C31" s="367" t="s">
        <v>593</v>
      </c>
    </row>
    <row r="32" spans="1:3" x14ac:dyDescent="0.2">
      <c r="A32" s="8">
        <v>30</v>
      </c>
      <c r="B32" s="367" t="s">
        <v>594</v>
      </c>
      <c r="C32" s="367" t="s">
        <v>595</v>
      </c>
    </row>
    <row r="33" spans="1:3" x14ac:dyDescent="0.2">
      <c r="A33" s="8">
        <v>31</v>
      </c>
      <c r="B33" s="367" t="s">
        <v>692</v>
      </c>
      <c r="C33" s="367" t="s">
        <v>691</v>
      </c>
    </row>
    <row r="34" spans="1:3" x14ac:dyDescent="0.2">
      <c r="A34" s="8">
        <v>32</v>
      </c>
      <c r="B34" s="367" t="s">
        <v>741</v>
      </c>
      <c r="C34" s="367" t="s">
        <v>742</v>
      </c>
    </row>
    <row r="35" spans="1:3" x14ac:dyDescent="0.2">
      <c r="A35" s="8">
        <v>33</v>
      </c>
      <c r="B35" s="367" t="s">
        <v>596</v>
      </c>
      <c r="C35" s="367" t="s">
        <v>597</v>
      </c>
    </row>
    <row r="36" spans="1:3" x14ac:dyDescent="0.2">
      <c r="A36" s="8">
        <v>34</v>
      </c>
      <c r="B36" s="367" t="s">
        <v>598</v>
      </c>
      <c r="C36" s="367" t="s">
        <v>597</v>
      </c>
    </row>
    <row r="37" spans="1:3" x14ac:dyDescent="0.2">
      <c r="A37" s="8">
        <v>35</v>
      </c>
      <c r="B37" s="367" t="s">
        <v>599</v>
      </c>
      <c r="C37" s="367" t="s">
        <v>600</v>
      </c>
    </row>
    <row r="38" spans="1:3" x14ac:dyDescent="0.2">
      <c r="A38" s="8">
        <v>36</v>
      </c>
      <c r="B38" s="367" t="s">
        <v>601</v>
      </c>
      <c r="C38" s="367" t="s">
        <v>602</v>
      </c>
    </row>
    <row r="39" spans="1:3" x14ac:dyDescent="0.2">
      <c r="A39" s="8">
        <v>37</v>
      </c>
      <c r="B39" s="367" t="s">
        <v>603</v>
      </c>
      <c r="C39" s="367" t="s">
        <v>604</v>
      </c>
    </row>
    <row r="40" spans="1:3" x14ac:dyDescent="0.2">
      <c r="A40" s="8">
        <v>38</v>
      </c>
      <c r="B40" s="367" t="s">
        <v>605</v>
      </c>
      <c r="C40" s="367" t="s">
        <v>606</v>
      </c>
    </row>
    <row r="41" spans="1:3" x14ac:dyDescent="0.2">
      <c r="A41" s="8">
        <v>39</v>
      </c>
      <c r="B41" s="367" t="s">
        <v>607</v>
      </c>
      <c r="C41" s="367" t="s">
        <v>608</v>
      </c>
    </row>
    <row r="42" spans="1:3" x14ac:dyDescent="0.2">
      <c r="A42" s="8">
        <v>40</v>
      </c>
      <c r="B42" s="367" t="s">
        <v>609</v>
      </c>
      <c r="C42" s="367" t="s">
        <v>610</v>
      </c>
    </row>
    <row r="43" spans="1:3" x14ac:dyDescent="0.2">
      <c r="A43" s="8">
        <v>41</v>
      </c>
      <c r="B43" s="367" t="s">
        <v>611</v>
      </c>
      <c r="C43" s="367" t="s">
        <v>612</v>
      </c>
    </row>
    <row r="44" spans="1:3" x14ac:dyDescent="0.2">
      <c r="A44" s="8">
        <v>42</v>
      </c>
      <c r="B44" s="367" t="s">
        <v>613</v>
      </c>
      <c r="C44" s="367" t="s">
        <v>802</v>
      </c>
    </row>
    <row r="45" spans="1:3" x14ac:dyDescent="0.2">
      <c r="A45" s="8">
        <v>43</v>
      </c>
      <c r="B45" s="367" t="s">
        <v>614</v>
      </c>
      <c r="C45" s="367" t="s">
        <v>615</v>
      </c>
    </row>
    <row r="46" spans="1:3" x14ac:dyDescent="0.2">
      <c r="A46" s="8">
        <v>44</v>
      </c>
      <c r="B46" s="367" t="s">
        <v>616</v>
      </c>
      <c r="C46" s="367" t="s">
        <v>617</v>
      </c>
    </row>
    <row r="47" spans="1:3" x14ac:dyDescent="0.2">
      <c r="A47" s="8">
        <v>45</v>
      </c>
      <c r="B47" s="367" t="s">
        <v>618</v>
      </c>
      <c r="C47" s="367" t="s">
        <v>619</v>
      </c>
    </row>
    <row r="48" spans="1:3" x14ac:dyDescent="0.2">
      <c r="A48" s="8">
        <v>46</v>
      </c>
      <c r="B48" s="367" t="s">
        <v>620</v>
      </c>
      <c r="C48" s="367" t="s">
        <v>621</v>
      </c>
    </row>
    <row r="49" spans="1:3" x14ac:dyDescent="0.2">
      <c r="A49" s="8">
        <v>47</v>
      </c>
      <c r="B49" s="367" t="s">
        <v>622</v>
      </c>
      <c r="C49" s="367" t="s">
        <v>623</v>
      </c>
    </row>
    <row r="50" spans="1:3" x14ac:dyDescent="0.2">
      <c r="A50" s="8">
        <v>48</v>
      </c>
      <c r="B50" s="367" t="s">
        <v>624</v>
      </c>
      <c r="C50" s="367" t="s">
        <v>803</v>
      </c>
    </row>
    <row r="51" spans="1:3" x14ac:dyDescent="0.2">
      <c r="A51" s="8">
        <v>49</v>
      </c>
      <c r="B51" s="367" t="s">
        <v>625</v>
      </c>
      <c r="C51" s="367" t="s">
        <v>804</v>
      </c>
    </row>
    <row r="52" spans="1:3" x14ac:dyDescent="0.2">
      <c r="A52" s="8">
        <v>50</v>
      </c>
      <c r="B52" s="367" t="s">
        <v>626</v>
      </c>
      <c r="C52" s="367" t="s">
        <v>627</v>
      </c>
    </row>
    <row r="53" spans="1:3" x14ac:dyDescent="0.2">
      <c r="A53" s="8">
        <v>51</v>
      </c>
      <c r="B53" s="367" t="s">
        <v>628</v>
      </c>
      <c r="C53" s="367" t="s">
        <v>629</v>
      </c>
    </row>
    <row r="54" spans="1:3" x14ac:dyDescent="0.2">
      <c r="A54" s="8">
        <v>52</v>
      </c>
      <c r="B54" s="367" t="s">
        <v>630</v>
      </c>
      <c r="C54" s="367" t="s">
        <v>744</v>
      </c>
    </row>
    <row r="55" spans="1:3" x14ac:dyDescent="0.2">
      <c r="A55" s="8">
        <v>53</v>
      </c>
      <c r="B55" s="367" t="s">
        <v>631</v>
      </c>
      <c r="C55" s="367" t="s">
        <v>745</v>
      </c>
    </row>
    <row r="56" spans="1:3" x14ac:dyDescent="0.2">
      <c r="A56" s="8">
        <v>54</v>
      </c>
      <c r="B56" s="367" t="s">
        <v>632</v>
      </c>
      <c r="C56" s="367" t="s">
        <v>746</v>
      </c>
    </row>
    <row r="57" spans="1:3" x14ac:dyDescent="0.2">
      <c r="A57" s="8">
        <v>55</v>
      </c>
      <c r="B57" s="367" t="s">
        <v>633</v>
      </c>
      <c r="C57" s="367" t="s">
        <v>747</v>
      </c>
    </row>
    <row r="58" spans="1:3" x14ac:dyDescent="0.2">
      <c r="A58" s="8">
        <v>56</v>
      </c>
      <c r="B58" s="367" t="s">
        <v>634</v>
      </c>
      <c r="C58" s="367" t="s">
        <v>748</v>
      </c>
    </row>
    <row r="59" spans="1:3" x14ac:dyDescent="0.2">
      <c r="A59" s="8">
        <v>57</v>
      </c>
      <c r="B59" s="367" t="s">
        <v>635</v>
      </c>
      <c r="C59" s="367" t="s">
        <v>749</v>
      </c>
    </row>
    <row r="60" spans="1:3" x14ac:dyDescent="0.2">
      <c r="A60" s="8">
        <v>58</v>
      </c>
      <c r="B60" s="367" t="s">
        <v>636</v>
      </c>
      <c r="C60" s="367" t="s">
        <v>750</v>
      </c>
    </row>
    <row r="61" spans="1:3" x14ac:dyDescent="0.2">
      <c r="A61" s="8">
        <v>59</v>
      </c>
      <c r="B61" s="367" t="s">
        <v>637</v>
      </c>
      <c r="C61" s="367" t="s">
        <v>751</v>
      </c>
    </row>
    <row r="62" spans="1:3" x14ac:dyDescent="0.2">
      <c r="A62" s="8">
        <v>60</v>
      </c>
      <c r="B62" s="367" t="s">
        <v>638</v>
      </c>
      <c r="C62" s="367" t="s">
        <v>752</v>
      </c>
    </row>
    <row r="63" spans="1:3" x14ac:dyDescent="0.2">
      <c r="A63" s="8">
        <v>61</v>
      </c>
      <c r="B63" s="367" t="s">
        <v>711</v>
      </c>
      <c r="C63" s="367" t="s">
        <v>715</v>
      </c>
    </row>
    <row r="64" spans="1:3" x14ac:dyDescent="0.2">
      <c r="A64" s="8">
        <v>62</v>
      </c>
      <c r="B64" s="367" t="s">
        <v>639</v>
      </c>
      <c r="C64" s="367" t="s">
        <v>753</v>
      </c>
    </row>
    <row r="65" spans="1:3" x14ac:dyDescent="0.2">
      <c r="A65" s="8">
        <v>63</v>
      </c>
      <c r="B65" s="368" t="s">
        <v>716</v>
      </c>
      <c r="C65" s="367" t="s">
        <v>754</v>
      </c>
    </row>
    <row r="66" spans="1:3" x14ac:dyDescent="0.2">
      <c r="A66" s="8">
        <v>64</v>
      </c>
      <c r="B66" s="367" t="s">
        <v>640</v>
      </c>
      <c r="C66" s="367" t="s">
        <v>755</v>
      </c>
    </row>
    <row r="67" spans="1:3" x14ac:dyDescent="0.2">
      <c r="A67" s="8">
        <v>65</v>
      </c>
      <c r="B67" s="367" t="s">
        <v>641</v>
      </c>
      <c r="C67" s="367" t="s">
        <v>756</v>
      </c>
    </row>
    <row r="68" spans="1:3" x14ac:dyDescent="0.2">
      <c r="A68" s="8">
        <v>66</v>
      </c>
      <c r="B68" s="369" t="s">
        <v>695</v>
      </c>
      <c r="C68" s="369" t="s">
        <v>805</v>
      </c>
    </row>
    <row r="69" spans="1:3" x14ac:dyDescent="0.2">
      <c r="A69" s="8">
        <v>67</v>
      </c>
      <c r="B69" s="369" t="s">
        <v>696</v>
      </c>
      <c r="C69" s="369" t="s">
        <v>790</v>
      </c>
    </row>
  </sheetData>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2" right="0.70866141732283472" top="0.23622047244094491" bottom="0"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3"/>
  <sheetViews>
    <sheetView topLeftCell="A4" zoomScaleSheetLayoutView="90" workbookViewId="0">
      <selection activeCell="A14" sqref="A14:L14"/>
    </sheetView>
  </sheetViews>
  <sheetFormatPr defaultRowHeight="12.75" x14ac:dyDescent="0.2"/>
  <cols>
    <col min="1" max="1" width="6.7109375" style="15" customWidth="1"/>
    <col min="2" max="2" width="15.42578125" style="15" bestFit="1" customWidth="1"/>
    <col min="3" max="3" width="12" style="15" customWidth="1"/>
    <col min="4" max="4" width="10.85546875" style="15" customWidth="1"/>
    <col min="5" max="5" width="10.140625" style="15"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8" customFormat="1" ht="15" x14ac:dyDescent="0.2">
      <c r="D1" s="35"/>
      <c r="E1" s="35"/>
      <c r="F1" s="35"/>
      <c r="G1" s="35"/>
      <c r="H1" s="35"/>
      <c r="I1" s="35"/>
      <c r="J1" s="35"/>
      <c r="K1" s="35"/>
      <c r="L1" s="647" t="s">
        <v>66</v>
      </c>
      <c r="M1" s="647"/>
      <c r="N1" s="42"/>
      <c r="O1" s="42"/>
    </row>
    <row r="2" spans="1:18" customFormat="1" ht="15" x14ac:dyDescent="0.2">
      <c r="A2" s="638" t="s">
        <v>0</v>
      </c>
      <c r="B2" s="638"/>
      <c r="C2" s="638"/>
      <c r="D2" s="638"/>
      <c r="E2" s="638"/>
      <c r="F2" s="638"/>
      <c r="G2" s="638"/>
      <c r="H2" s="638"/>
      <c r="I2" s="638"/>
      <c r="J2" s="638"/>
      <c r="K2" s="638"/>
      <c r="L2" s="638"/>
      <c r="M2" s="44"/>
      <c r="N2" s="44"/>
      <c r="O2" s="44"/>
    </row>
    <row r="3" spans="1:18" customFormat="1" ht="20.25" x14ac:dyDescent="0.3">
      <c r="A3" s="544" t="s">
        <v>757</v>
      </c>
      <c r="B3" s="544"/>
      <c r="C3" s="544"/>
      <c r="D3" s="544"/>
      <c r="E3" s="544"/>
      <c r="F3" s="544"/>
      <c r="G3" s="544"/>
      <c r="H3" s="544"/>
      <c r="I3" s="544"/>
      <c r="J3" s="544"/>
      <c r="K3" s="544"/>
      <c r="L3" s="544"/>
      <c r="M3" s="43"/>
      <c r="N3" s="43"/>
      <c r="O3" s="43"/>
    </row>
    <row r="4" spans="1:18" customFormat="1" ht="10.5" customHeight="1" x14ac:dyDescent="0.2"/>
    <row r="5" spans="1:18" ht="19.5" customHeight="1" x14ac:dyDescent="0.25">
      <c r="A5" s="639" t="s">
        <v>822</v>
      </c>
      <c r="B5" s="639"/>
      <c r="C5" s="639"/>
      <c r="D5" s="639"/>
      <c r="E5" s="639"/>
      <c r="F5" s="639"/>
      <c r="G5" s="639"/>
      <c r="H5" s="639"/>
      <c r="I5" s="639"/>
      <c r="J5" s="639"/>
      <c r="K5" s="639"/>
      <c r="L5" s="639"/>
    </row>
    <row r="6" spans="1:18" x14ac:dyDescent="0.2">
      <c r="A6" s="22"/>
      <c r="B6" s="22"/>
      <c r="C6" s="22"/>
      <c r="D6" s="22"/>
      <c r="E6" s="22"/>
      <c r="F6" s="22"/>
      <c r="G6" s="22"/>
      <c r="H6" s="22"/>
      <c r="I6" s="22"/>
      <c r="J6" s="22"/>
      <c r="K6" s="22"/>
      <c r="L6" s="22"/>
    </row>
    <row r="7" spans="1:18" x14ac:dyDescent="0.2">
      <c r="A7" s="546" t="s">
        <v>166</v>
      </c>
      <c r="B7" s="546"/>
      <c r="F7" s="648" t="s">
        <v>21</v>
      </c>
      <c r="G7" s="648"/>
      <c r="H7" s="648"/>
      <c r="I7" s="648"/>
      <c r="J7" s="648"/>
      <c r="K7" s="648"/>
      <c r="L7" s="648"/>
    </row>
    <row r="8" spans="1:18" x14ac:dyDescent="0.2">
      <c r="A8" s="14"/>
      <c r="F8" s="16"/>
      <c r="G8" s="103"/>
      <c r="H8" s="103"/>
      <c r="I8" s="623" t="s">
        <v>844</v>
      </c>
      <c r="J8" s="623"/>
      <c r="K8" s="623"/>
      <c r="L8" s="623"/>
    </row>
    <row r="9" spans="1:18" s="14" customFormat="1" x14ac:dyDescent="0.2">
      <c r="A9" s="521" t="s">
        <v>2</v>
      </c>
      <c r="B9" s="521" t="s">
        <v>3</v>
      </c>
      <c r="C9" s="517" t="s">
        <v>22</v>
      </c>
      <c r="D9" s="559"/>
      <c r="E9" s="559"/>
      <c r="F9" s="559"/>
      <c r="G9" s="559"/>
      <c r="H9" s="517" t="s">
        <v>45</v>
      </c>
      <c r="I9" s="559"/>
      <c r="J9" s="559"/>
      <c r="K9" s="559"/>
      <c r="L9" s="559"/>
      <c r="Q9" s="29"/>
      <c r="R9" s="30"/>
    </row>
    <row r="10" spans="1:18" s="14" customFormat="1" ht="77.45" customHeight="1" x14ac:dyDescent="0.2">
      <c r="A10" s="521"/>
      <c r="B10" s="521"/>
      <c r="C10" s="353" t="s">
        <v>863</v>
      </c>
      <c r="D10" s="353" t="s">
        <v>839</v>
      </c>
      <c r="E10" s="5" t="s">
        <v>73</v>
      </c>
      <c r="F10" s="5" t="s">
        <v>74</v>
      </c>
      <c r="G10" s="5" t="s">
        <v>668</v>
      </c>
      <c r="H10" s="353" t="s">
        <v>863</v>
      </c>
      <c r="I10" s="353" t="s">
        <v>839</v>
      </c>
      <c r="J10" s="5" t="s">
        <v>73</v>
      </c>
      <c r="K10" s="5" t="s">
        <v>74</v>
      </c>
      <c r="L10" s="5" t="s">
        <v>669</v>
      </c>
    </row>
    <row r="11" spans="1:18" s="14" customFormat="1" x14ac:dyDescent="0.2">
      <c r="A11" s="5">
        <v>1</v>
      </c>
      <c r="B11" s="5">
        <v>2</v>
      </c>
      <c r="C11" s="5">
        <v>3</v>
      </c>
      <c r="D11" s="5">
        <v>4</v>
      </c>
      <c r="E11" s="5">
        <v>5</v>
      </c>
      <c r="F11" s="5">
        <v>6</v>
      </c>
      <c r="G11" s="5">
        <v>7</v>
      </c>
      <c r="H11" s="5">
        <v>8</v>
      </c>
      <c r="I11" s="5">
        <v>9</v>
      </c>
      <c r="J11" s="5">
        <v>10</v>
      </c>
      <c r="K11" s="5">
        <v>11</v>
      </c>
      <c r="L11" s="5">
        <v>12</v>
      </c>
      <c r="M11" s="15"/>
    </row>
    <row r="12" spans="1:18" x14ac:dyDescent="0.2">
      <c r="A12" s="17">
        <v>1</v>
      </c>
      <c r="B12" s="18" t="s">
        <v>922</v>
      </c>
      <c r="C12" s="397">
        <v>152.85</v>
      </c>
      <c r="D12" s="397">
        <v>5.75</v>
      </c>
      <c r="E12" s="370">
        <v>104.51</v>
      </c>
      <c r="F12" s="370">
        <v>104.04</v>
      </c>
      <c r="G12" s="370">
        <f>D12+E12-F12</f>
        <v>6.2199999999999989</v>
      </c>
      <c r="H12" s="371">
        <v>0</v>
      </c>
      <c r="I12" s="371">
        <v>0</v>
      </c>
      <c r="J12" s="371">
        <v>0</v>
      </c>
      <c r="K12" s="371">
        <v>0</v>
      </c>
      <c r="L12" s="370">
        <v>0</v>
      </c>
    </row>
    <row r="13" spans="1:18" x14ac:dyDescent="0.2">
      <c r="A13" s="17">
        <v>2</v>
      </c>
      <c r="B13" s="18" t="s">
        <v>923</v>
      </c>
      <c r="C13" s="397">
        <v>113.54</v>
      </c>
      <c r="D13" s="397">
        <v>4.1199999999999903</v>
      </c>
      <c r="E13" s="370">
        <v>79.760000000000005</v>
      </c>
      <c r="F13" s="370">
        <v>80.680000000000007</v>
      </c>
      <c r="G13" s="370">
        <f t="shared" ref="G13:G14" si="0">D13+E13-F13</f>
        <v>3.1999999999999886</v>
      </c>
      <c r="H13" s="371">
        <v>0</v>
      </c>
      <c r="I13" s="371">
        <v>0</v>
      </c>
      <c r="J13" s="371">
        <v>0</v>
      </c>
      <c r="K13" s="371">
        <v>0</v>
      </c>
      <c r="L13" s="370">
        <v>0</v>
      </c>
    </row>
    <row r="14" spans="1:18" x14ac:dyDescent="0.2">
      <c r="A14" s="17">
        <v>3</v>
      </c>
      <c r="B14" s="18" t="s">
        <v>924</v>
      </c>
      <c r="C14" s="397">
        <v>41.98</v>
      </c>
      <c r="D14" s="397">
        <v>3.5699999999999932</v>
      </c>
      <c r="E14" s="370">
        <v>29.02</v>
      </c>
      <c r="F14" s="370">
        <v>27.6</v>
      </c>
      <c r="G14" s="370">
        <f t="shared" si="0"/>
        <v>4.9899999999999878</v>
      </c>
      <c r="H14" s="371">
        <v>0</v>
      </c>
      <c r="I14" s="371">
        <v>0</v>
      </c>
      <c r="J14" s="371">
        <v>0</v>
      </c>
      <c r="K14" s="371">
        <v>0</v>
      </c>
      <c r="L14" s="370">
        <v>0</v>
      </c>
    </row>
    <row r="15" spans="1:18" x14ac:dyDescent="0.2">
      <c r="A15" s="3" t="s">
        <v>19</v>
      </c>
      <c r="B15" s="18"/>
      <c r="C15" s="373">
        <f>C12+C13+C14</f>
        <v>308.37</v>
      </c>
      <c r="D15" s="373">
        <v>13.439999999999941</v>
      </c>
      <c r="E15" s="373">
        <f>SUM(E12:E14)</f>
        <v>213.29000000000002</v>
      </c>
      <c r="F15" s="402">
        <f>SUM(F12:F14)</f>
        <v>212.32000000000002</v>
      </c>
      <c r="G15" s="373">
        <f>D15+E15-F15</f>
        <v>14.40999999999994</v>
      </c>
      <c r="H15" s="371">
        <v>0</v>
      </c>
      <c r="I15" s="371">
        <v>0</v>
      </c>
      <c r="J15" s="371">
        <v>0</v>
      </c>
      <c r="K15" s="371">
        <v>0</v>
      </c>
      <c r="L15" s="370">
        <v>0</v>
      </c>
    </row>
    <row r="16" spans="1:18" x14ac:dyDescent="0.2">
      <c r="A16" s="20" t="s">
        <v>670</v>
      </c>
      <c r="B16" s="21"/>
      <c r="C16" s="21"/>
      <c r="D16" s="21"/>
      <c r="E16" s="21"/>
      <c r="F16" s="21"/>
      <c r="G16" s="21"/>
      <c r="H16" s="21"/>
      <c r="I16" s="21"/>
      <c r="J16" s="21"/>
      <c r="K16" s="21"/>
      <c r="L16" s="21"/>
    </row>
    <row r="17" spans="1:12" ht="15.75" customHeight="1" x14ac:dyDescent="0.2">
      <c r="A17" s="14"/>
      <c r="B17" s="14"/>
      <c r="C17" s="378"/>
      <c r="D17" s="378"/>
      <c r="E17" s="378"/>
      <c r="F17" s="14"/>
      <c r="G17" s="14"/>
      <c r="H17" s="14"/>
      <c r="I17" s="14"/>
      <c r="J17" s="14"/>
      <c r="K17" s="14"/>
      <c r="L17" s="14"/>
    </row>
    <row r="18" spans="1:12" ht="18" customHeight="1" x14ac:dyDescent="0.2">
      <c r="A18" s="573" t="s">
        <v>13</v>
      </c>
      <c r="B18" s="573"/>
      <c r="C18" s="573"/>
      <c r="D18" s="573"/>
      <c r="E18" s="573"/>
      <c r="F18" s="573"/>
      <c r="G18" s="573"/>
      <c r="H18" s="573"/>
      <c r="I18" s="573"/>
      <c r="J18" s="573"/>
      <c r="K18" s="573"/>
      <c r="L18" s="573"/>
    </row>
    <row r="19" spans="1:12" x14ac:dyDescent="0.2">
      <c r="A19" s="573" t="s">
        <v>14</v>
      </c>
      <c r="B19" s="573"/>
      <c r="C19" s="573"/>
      <c r="D19" s="573"/>
      <c r="E19" s="573"/>
      <c r="F19" s="573"/>
      <c r="G19" s="573"/>
      <c r="H19" s="573"/>
      <c r="I19" s="573"/>
      <c r="J19" s="573"/>
      <c r="K19" s="573"/>
      <c r="L19" s="573"/>
    </row>
    <row r="20" spans="1:12" x14ac:dyDescent="0.2">
      <c r="A20" s="573" t="s">
        <v>20</v>
      </c>
      <c r="B20" s="573"/>
      <c r="C20" s="573"/>
      <c r="D20" s="573"/>
      <c r="E20" s="573"/>
      <c r="F20" s="573"/>
      <c r="G20" s="573"/>
      <c r="H20" s="573"/>
      <c r="I20" s="573"/>
      <c r="J20" s="573"/>
      <c r="K20" s="573"/>
      <c r="L20" s="573"/>
    </row>
    <row r="21" spans="1:12" x14ac:dyDescent="0.2">
      <c r="A21" s="14" t="s">
        <v>23</v>
      </c>
      <c r="B21" s="14"/>
      <c r="C21" s="14"/>
      <c r="D21" s="14"/>
      <c r="E21" s="14"/>
      <c r="F21" s="14"/>
      <c r="J21" s="546" t="s">
        <v>87</v>
      </c>
      <c r="K21" s="546"/>
      <c r="L21" s="546"/>
    </row>
    <row r="22" spans="1:12" x14ac:dyDescent="0.2">
      <c r="A22" s="14"/>
    </row>
    <row r="23" spans="1:12" x14ac:dyDescent="0.2">
      <c r="A23" s="640"/>
      <c r="B23" s="640"/>
      <c r="C23" s="640"/>
      <c r="D23" s="640"/>
      <c r="E23" s="640"/>
      <c r="F23" s="640"/>
      <c r="G23" s="640"/>
      <c r="H23" s="640"/>
      <c r="I23" s="640"/>
      <c r="J23" s="640"/>
      <c r="K23" s="640"/>
      <c r="L23" s="640"/>
    </row>
  </sheetData>
  <mergeCells count="16">
    <mergeCell ref="A23:L23"/>
    <mergeCell ref="F7:L7"/>
    <mergeCell ref="A9:A10"/>
    <mergeCell ref="B9:B10"/>
    <mergeCell ref="A18:L18"/>
    <mergeCell ref="J21:L21"/>
    <mergeCell ref="A19:L19"/>
    <mergeCell ref="C9:G9"/>
    <mergeCell ref="H9:L9"/>
    <mergeCell ref="I8:L8"/>
    <mergeCell ref="A20:L20"/>
    <mergeCell ref="L1:M1"/>
    <mergeCell ref="A3:L3"/>
    <mergeCell ref="A2:L2"/>
    <mergeCell ref="A5:L5"/>
    <mergeCell ref="A7:B7"/>
  </mergeCells>
  <phoneticPr fontId="0" type="noConversion"/>
  <printOptions horizontalCentered="1"/>
  <pageMargins left="0.70866141732283472" right="0.70866141732283472" top="0.23622047244094491" bottom="0" header="0.31496062992125984" footer="0.31496062992125984"/>
  <pageSetup paperSize="9" scale="91" orientation="landscape" r:id="rId1"/>
  <rowBreaks count="1" manualBreakCount="1">
    <brk id="2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8"/>
  <sheetViews>
    <sheetView topLeftCell="A8" zoomScaleSheetLayoutView="90" workbookViewId="0">
      <selection activeCell="A14" sqref="A14:L14"/>
    </sheetView>
  </sheetViews>
  <sheetFormatPr defaultRowHeight="12.75" x14ac:dyDescent="0.2"/>
  <cols>
    <col min="1" max="1" width="6" style="15" customWidth="1"/>
    <col min="2" max="2" width="15.42578125" style="15" bestFit="1" customWidth="1"/>
    <col min="3" max="3" width="10.5703125" style="15" customWidth="1"/>
    <col min="4" max="4" width="10.71093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x14ac:dyDescent="0.2">
      <c r="D1" s="35"/>
      <c r="E1" s="35"/>
      <c r="F1" s="35"/>
      <c r="G1" s="35"/>
      <c r="H1" s="35"/>
      <c r="I1" s="35"/>
      <c r="J1" s="35"/>
      <c r="K1" s="35"/>
      <c r="L1" s="647" t="s">
        <v>75</v>
      </c>
      <c r="M1" s="647"/>
      <c r="N1" s="647"/>
      <c r="O1" s="42"/>
      <c r="P1" s="42"/>
    </row>
    <row r="2" spans="1:19" customFormat="1" ht="15" x14ac:dyDescent="0.2">
      <c r="A2" s="638" t="s">
        <v>0</v>
      </c>
      <c r="B2" s="638"/>
      <c r="C2" s="638"/>
      <c r="D2" s="638"/>
      <c r="E2" s="638"/>
      <c r="F2" s="638"/>
      <c r="G2" s="638"/>
      <c r="H2" s="638"/>
      <c r="I2" s="638"/>
      <c r="J2" s="638"/>
      <c r="K2" s="638"/>
      <c r="L2" s="638"/>
      <c r="M2" s="44"/>
      <c r="N2" s="44"/>
      <c r="O2" s="44"/>
      <c r="P2" s="44"/>
    </row>
    <row r="3" spans="1:19" customFormat="1" ht="20.25" x14ac:dyDescent="0.3">
      <c r="A3" s="649" t="s">
        <v>757</v>
      </c>
      <c r="B3" s="649"/>
      <c r="C3" s="649"/>
      <c r="D3" s="649"/>
      <c r="E3" s="649"/>
      <c r="F3" s="649"/>
      <c r="G3" s="649"/>
      <c r="H3" s="649"/>
      <c r="I3" s="649"/>
      <c r="J3" s="649"/>
      <c r="K3" s="649"/>
      <c r="L3" s="649"/>
      <c r="M3" s="43"/>
      <c r="N3" s="43"/>
      <c r="O3" s="43"/>
      <c r="P3" s="43"/>
    </row>
    <row r="4" spans="1:19" customFormat="1" ht="10.5" customHeight="1" x14ac:dyDescent="0.2"/>
    <row r="5" spans="1:19" ht="19.5" customHeight="1" x14ac:dyDescent="0.25">
      <c r="A5" s="639" t="s">
        <v>823</v>
      </c>
      <c r="B5" s="639"/>
      <c r="C5" s="639"/>
      <c r="D5" s="639"/>
      <c r="E5" s="639"/>
      <c r="F5" s="639"/>
      <c r="G5" s="639"/>
      <c r="H5" s="639"/>
      <c r="I5" s="639"/>
      <c r="J5" s="639"/>
      <c r="K5" s="639"/>
      <c r="L5" s="639"/>
    </row>
    <row r="6" spans="1:19" x14ac:dyDescent="0.2">
      <c r="A6" s="22"/>
      <c r="B6" s="22"/>
      <c r="C6" s="22"/>
      <c r="D6" s="22"/>
      <c r="E6" s="22"/>
      <c r="F6" s="22"/>
      <c r="G6" s="22"/>
      <c r="H6" s="22"/>
      <c r="I6" s="22"/>
      <c r="J6" s="22"/>
      <c r="K6" s="22"/>
      <c r="L6" s="22"/>
    </row>
    <row r="7" spans="1:19" x14ac:dyDescent="0.2">
      <c r="A7" s="546" t="s">
        <v>166</v>
      </c>
      <c r="B7" s="546"/>
      <c r="F7" s="648" t="s">
        <v>21</v>
      </c>
      <c r="G7" s="648"/>
      <c r="H7" s="648"/>
      <c r="I7" s="648"/>
      <c r="J7" s="648"/>
      <c r="K7" s="648"/>
      <c r="L7" s="648"/>
    </row>
    <row r="8" spans="1:19" x14ac:dyDescent="0.2">
      <c r="A8" s="14"/>
      <c r="F8" s="16"/>
      <c r="G8" s="103"/>
      <c r="H8" s="103"/>
      <c r="I8" s="623" t="s">
        <v>844</v>
      </c>
      <c r="J8" s="623"/>
      <c r="K8" s="623"/>
      <c r="L8" s="623"/>
    </row>
    <row r="9" spans="1:19" s="14" customFormat="1" x14ac:dyDescent="0.2">
      <c r="A9" s="521" t="s">
        <v>2</v>
      </c>
      <c r="B9" s="521" t="s">
        <v>3</v>
      </c>
      <c r="C9" s="517" t="s">
        <v>22</v>
      </c>
      <c r="D9" s="559"/>
      <c r="E9" s="559"/>
      <c r="F9" s="559"/>
      <c r="G9" s="559"/>
      <c r="H9" s="517" t="s">
        <v>45</v>
      </c>
      <c r="I9" s="559"/>
      <c r="J9" s="559"/>
      <c r="K9" s="559"/>
      <c r="L9" s="559"/>
      <c r="R9" s="29"/>
      <c r="S9" s="30"/>
    </row>
    <row r="10" spans="1:19" s="14" customFormat="1" ht="77.45" customHeight="1" x14ac:dyDescent="0.2">
      <c r="A10" s="521"/>
      <c r="B10" s="521"/>
      <c r="C10" s="353" t="s">
        <v>863</v>
      </c>
      <c r="D10" s="353" t="s">
        <v>839</v>
      </c>
      <c r="E10" s="5" t="s">
        <v>73</v>
      </c>
      <c r="F10" s="5" t="s">
        <v>74</v>
      </c>
      <c r="G10" s="5" t="s">
        <v>671</v>
      </c>
      <c r="H10" s="353" t="s">
        <v>863</v>
      </c>
      <c r="I10" s="353" t="s">
        <v>839</v>
      </c>
      <c r="J10" s="5" t="s">
        <v>73</v>
      </c>
      <c r="K10" s="5" t="s">
        <v>74</v>
      </c>
      <c r="L10" s="5" t="s">
        <v>672</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370">
        <v>1</v>
      </c>
      <c r="B12" s="18" t="s">
        <v>922</v>
      </c>
      <c r="C12" s="397">
        <v>173.61</v>
      </c>
      <c r="D12" s="405">
        <v>2.48</v>
      </c>
      <c r="E12" s="403">
        <v>120.52</v>
      </c>
      <c r="F12" s="507">
        <v>122.17</v>
      </c>
      <c r="G12" s="403">
        <f>(D12+E12)-F12</f>
        <v>0.82999999999999829</v>
      </c>
      <c r="H12" s="404" t="s">
        <v>7</v>
      </c>
      <c r="I12" s="404" t="s">
        <v>7</v>
      </c>
      <c r="J12" s="404" t="s">
        <v>7</v>
      </c>
      <c r="K12" s="404" t="s">
        <v>7</v>
      </c>
      <c r="L12" s="404" t="s">
        <v>7</v>
      </c>
    </row>
    <row r="13" spans="1:19" x14ac:dyDescent="0.2">
      <c r="A13" s="370">
        <v>2</v>
      </c>
      <c r="B13" s="18" t="s">
        <v>923</v>
      </c>
      <c r="C13" s="405">
        <v>120.94</v>
      </c>
      <c r="D13" s="397">
        <v>1.32</v>
      </c>
      <c r="E13" s="403">
        <v>83.95</v>
      </c>
      <c r="F13" s="507">
        <v>84.58</v>
      </c>
      <c r="G13" s="403">
        <f t="shared" ref="G13:G14" si="0">(D13+E13)-F13</f>
        <v>0.68999999999999773</v>
      </c>
      <c r="H13" s="404" t="s">
        <v>7</v>
      </c>
      <c r="I13" s="404" t="s">
        <v>7</v>
      </c>
      <c r="J13" s="404" t="s">
        <v>7</v>
      </c>
      <c r="K13" s="404" t="s">
        <v>7</v>
      </c>
      <c r="L13" s="404" t="s">
        <v>7</v>
      </c>
    </row>
    <row r="14" spans="1:19" x14ac:dyDescent="0.2">
      <c r="A14" s="370">
        <v>3</v>
      </c>
      <c r="B14" s="18" t="s">
        <v>924</v>
      </c>
      <c r="C14" s="397">
        <v>38.22</v>
      </c>
      <c r="D14" s="397">
        <v>0.37</v>
      </c>
      <c r="E14" s="403">
        <v>28.74</v>
      </c>
      <c r="F14" s="507">
        <v>28.19</v>
      </c>
      <c r="G14" s="403">
        <f t="shared" si="0"/>
        <v>0.91999999999999815</v>
      </c>
      <c r="H14" s="404" t="s">
        <v>7</v>
      </c>
      <c r="I14" s="404" t="s">
        <v>7</v>
      </c>
      <c r="J14" s="404" t="s">
        <v>7</v>
      </c>
      <c r="K14" s="404" t="s">
        <v>7</v>
      </c>
      <c r="L14" s="404" t="s">
        <v>7</v>
      </c>
    </row>
    <row r="15" spans="1:19" x14ac:dyDescent="0.2">
      <c r="A15" s="373" t="s">
        <v>19</v>
      </c>
      <c r="B15" s="18"/>
      <c r="C15" s="402">
        <f>C12+C13+C14</f>
        <v>332.77</v>
      </c>
      <c r="D15" s="402">
        <f>D12+D13+D14</f>
        <v>4.17</v>
      </c>
      <c r="E15" s="402">
        <f>SUM(E12:E14)</f>
        <v>233.21</v>
      </c>
      <c r="F15" s="508">
        <f>SUM(F12:F14)</f>
        <v>234.94</v>
      </c>
      <c r="G15" s="402">
        <f>G12+G13+G14</f>
        <v>2.4399999999999942</v>
      </c>
      <c r="H15" s="404" t="s">
        <v>7</v>
      </c>
      <c r="I15" s="404" t="s">
        <v>7</v>
      </c>
      <c r="J15" s="404" t="s">
        <v>7</v>
      </c>
      <c r="K15" s="404" t="s">
        <v>7</v>
      </c>
      <c r="L15" s="404" t="s">
        <v>7</v>
      </c>
    </row>
    <row r="16" spans="1:19" x14ac:dyDescent="0.2">
      <c r="A16" s="20" t="s">
        <v>670</v>
      </c>
      <c r="B16" s="21"/>
      <c r="C16" s="21"/>
      <c r="D16" s="21"/>
      <c r="E16" s="21"/>
      <c r="F16" s="21"/>
      <c r="G16" s="21"/>
      <c r="H16" s="21"/>
      <c r="I16" s="21"/>
      <c r="J16" s="21"/>
      <c r="K16" s="21"/>
      <c r="L16" s="21"/>
    </row>
    <row r="17" spans="1:13" ht="15.75" customHeight="1" x14ac:dyDescent="0.2">
      <c r="A17" s="14"/>
      <c r="B17" s="14"/>
      <c r="C17" s="378"/>
      <c r="D17" s="378"/>
      <c r="E17" s="378"/>
      <c r="F17" s="378"/>
      <c r="G17" s="14"/>
      <c r="H17" s="14"/>
      <c r="I17" s="14"/>
      <c r="J17" s="14"/>
      <c r="K17" s="14"/>
      <c r="L17" s="14"/>
    </row>
    <row r="18" spans="1:13" ht="15.75" customHeight="1" x14ac:dyDescent="0.2">
      <c r="A18" s="14"/>
      <c r="B18" s="14"/>
      <c r="C18" s="14"/>
      <c r="D18" s="14"/>
      <c r="E18" s="14"/>
      <c r="F18" s="14"/>
      <c r="G18" s="14"/>
      <c r="H18" s="14"/>
      <c r="I18" s="14"/>
      <c r="J18" s="14"/>
      <c r="K18" s="14"/>
      <c r="L18" s="14"/>
    </row>
    <row r="19" spans="1:13" ht="14.25" customHeight="1" x14ac:dyDescent="0.2">
      <c r="A19" s="573" t="s">
        <v>13</v>
      </c>
      <c r="B19" s="573"/>
      <c r="C19" s="573"/>
      <c r="D19" s="573"/>
      <c r="E19" s="573"/>
      <c r="F19" s="573"/>
      <c r="G19" s="573"/>
      <c r="H19" s="573"/>
      <c r="I19" s="573"/>
      <c r="J19" s="573"/>
      <c r="K19" s="573"/>
      <c r="L19" s="573"/>
    </row>
    <row r="20" spans="1:13" x14ac:dyDescent="0.2">
      <c r="A20" s="573" t="s">
        <v>14</v>
      </c>
      <c r="B20" s="573"/>
      <c r="C20" s="573"/>
      <c r="D20" s="573"/>
      <c r="E20" s="573"/>
      <c r="F20" s="573"/>
      <c r="G20" s="573"/>
      <c r="H20" s="573"/>
      <c r="I20" s="573"/>
      <c r="J20" s="573"/>
      <c r="K20" s="573"/>
      <c r="L20" s="573"/>
    </row>
    <row r="21" spans="1:13" x14ac:dyDescent="0.2">
      <c r="A21" s="573" t="s">
        <v>20</v>
      </c>
      <c r="B21" s="573"/>
      <c r="C21" s="573"/>
      <c r="D21" s="573"/>
      <c r="E21" s="573"/>
      <c r="F21" s="573"/>
      <c r="G21" s="573"/>
      <c r="H21" s="573"/>
      <c r="I21" s="573"/>
      <c r="J21" s="573"/>
      <c r="K21" s="573"/>
      <c r="L21" s="573"/>
    </row>
    <row r="22" spans="1:13" x14ac:dyDescent="0.2">
      <c r="A22" s="14" t="s">
        <v>23</v>
      </c>
      <c r="B22" s="14"/>
      <c r="C22" s="14"/>
      <c r="D22" s="14"/>
      <c r="E22" s="14"/>
      <c r="F22" s="14"/>
      <c r="J22" s="546" t="s">
        <v>87</v>
      </c>
      <c r="K22" s="546"/>
      <c r="L22" s="546"/>
      <c r="M22" s="546"/>
    </row>
    <row r="23" spans="1:13" x14ac:dyDescent="0.2">
      <c r="A23" s="14"/>
    </row>
    <row r="24" spans="1:13" x14ac:dyDescent="0.2">
      <c r="A24" s="640"/>
      <c r="B24" s="640"/>
      <c r="C24" s="640"/>
      <c r="D24" s="640"/>
      <c r="E24" s="640"/>
      <c r="F24" s="640"/>
      <c r="G24" s="640"/>
      <c r="H24" s="640"/>
      <c r="I24" s="640"/>
      <c r="J24" s="640"/>
      <c r="K24" s="640"/>
      <c r="L24" s="640"/>
    </row>
    <row r="25" spans="1:13" x14ac:dyDescent="0.2">
      <c r="F25" s="509"/>
    </row>
    <row r="26" spans="1:13" x14ac:dyDescent="0.2">
      <c r="F26" s="509"/>
    </row>
    <row r="27" spans="1:13" x14ac:dyDescent="0.2">
      <c r="F27" s="509"/>
    </row>
    <row r="28" spans="1:13" x14ac:dyDescent="0.2">
      <c r="F28" s="509"/>
    </row>
  </sheetData>
  <mergeCells count="16">
    <mergeCell ref="F7:L7"/>
    <mergeCell ref="A7:B7"/>
    <mergeCell ref="L1:N1"/>
    <mergeCell ref="A2:L2"/>
    <mergeCell ref="A3:L3"/>
    <mergeCell ref="A5:L5"/>
    <mergeCell ref="I8:L8"/>
    <mergeCell ref="A21:L21"/>
    <mergeCell ref="A24:L24"/>
    <mergeCell ref="A9:A10"/>
    <mergeCell ref="B9:B10"/>
    <mergeCell ref="C9:G9"/>
    <mergeCell ref="H9:L9"/>
    <mergeCell ref="A19:L19"/>
    <mergeCell ref="A20:L20"/>
    <mergeCell ref="J22:M22"/>
  </mergeCells>
  <phoneticPr fontId="0" type="noConversion"/>
  <printOptions horizontalCentered="1"/>
  <pageMargins left="0.70866141732283472" right="0.70866141732283472" top="0.23622047244094491" bottom="0" header="0.31496062992125984" footer="0.31496062992125984"/>
  <pageSetup paperSize="9" scale="97" orientation="landscape" r:id="rId1"/>
  <rowBreaks count="1" manualBreakCount="1">
    <brk id="2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6"/>
  <sheetViews>
    <sheetView zoomScaleSheetLayoutView="80" workbookViewId="0">
      <selection activeCell="A22" sqref="A22:K22"/>
    </sheetView>
  </sheetViews>
  <sheetFormatPr defaultRowHeight="12.75" x14ac:dyDescent="0.2"/>
  <cols>
    <col min="1" max="1" width="5.7109375" style="141" customWidth="1"/>
    <col min="2" max="2" width="12.42578125" style="141" customWidth="1"/>
    <col min="3" max="3" width="13" style="141" customWidth="1"/>
    <col min="4" max="4" width="12" style="141" customWidth="1"/>
    <col min="5" max="5" width="12.42578125" style="141" customWidth="1"/>
    <col min="6" max="6" width="12.7109375" style="141" customWidth="1"/>
    <col min="7" max="7" width="13.140625" style="141" customWidth="1"/>
    <col min="8" max="8" width="12.7109375" style="141" customWidth="1"/>
    <col min="9" max="9" width="12.140625" style="141" customWidth="1"/>
    <col min="10" max="10" width="12.140625" style="276" customWidth="1"/>
    <col min="11" max="11" width="16.5703125" style="141" customWidth="1"/>
    <col min="12" max="12" width="13.140625" style="141" customWidth="1"/>
    <col min="13" max="13" width="12.7109375" style="141" customWidth="1"/>
    <col min="14" max="16384" width="9.140625" style="141"/>
  </cols>
  <sheetData>
    <row r="1" spans="1:13" x14ac:dyDescent="0.2">
      <c r="K1" s="542" t="s">
        <v>212</v>
      </c>
      <c r="L1" s="542"/>
      <c r="M1" s="542"/>
    </row>
    <row r="2" spans="1:13" ht="12.75" customHeight="1" x14ac:dyDescent="0.2"/>
    <row r="3" spans="1:13" ht="15.75" x14ac:dyDescent="0.25">
      <c r="B3" s="656" t="s">
        <v>0</v>
      </c>
      <c r="C3" s="656"/>
      <c r="D3" s="656"/>
      <c r="E3" s="656"/>
      <c r="F3" s="656"/>
      <c r="G3" s="656"/>
      <c r="H3" s="656"/>
      <c r="I3" s="656"/>
      <c r="J3" s="656"/>
      <c r="K3" s="656"/>
    </row>
    <row r="4" spans="1:13" ht="20.25" x14ac:dyDescent="0.3">
      <c r="B4" s="657" t="s">
        <v>757</v>
      </c>
      <c r="C4" s="657"/>
      <c r="D4" s="657"/>
      <c r="E4" s="657"/>
      <c r="F4" s="657"/>
      <c r="G4" s="657"/>
      <c r="H4" s="657"/>
      <c r="I4" s="657"/>
      <c r="J4" s="657"/>
      <c r="K4" s="657"/>
    </row>
    <row r="5" spans="1:13" ht="10.5" customHeight="1" x14ac:dyDescent="0.2"/>
    <row r="6" spans="1:13" ht="15.75" x14ac:dyDescent="0.25">
      <c r="A6" s="351" t="s">
        <v>824</v>
      </c>
      <c r="B6" s="258"/>
      <c r="C6" s="258"/>
      <c r="D6" s="258"/>
      <c r="E6" s="258"/>
      <c r="F6" s="258"/>
      <c r="G6" s="258"/>
      <c r="H6" s="258"/>
      <c r="I6" s="258"/>
      <c r="J6" s="277"/>
      <c r="K6" s="258"/>
    </row>
    <row r="7" spans="1:13" ht="15.75" x14ac:dyDescent="0.25">
      <c r="B7" s="142"/>
      <c r="C7" s="142"/>
      <c r="D7" s="142"/>
      <c r="E7" s="142"/>
      <c r="F7" s="142"/>
      <c r="G7" s="142"/>
      <c r="H7" s="142"/>
      <c r="L7" s="661" t="s">
        <v>193</v>
      </c>
      <c r="M7" s="661"/>
    </row>
    <row r="8" spans="1:13" ht="15.75" x14ac:dyDescent="0.25">
      <c r="C8" s="142"/>
      <c r="D8" s="142"/>
      <c r="E8" s="142"/>
      <c r="F8" s="142"/>
      <c r="G8" s="623" t="s">
        <v>844</v>
      </c>
      <c r="H8" s="623"/>
      <c r="I8" s="623"/>
      <c r="J8" s="623"/>
      <c r="K8" s="623"/>
      <c r="L8" s="623"/>
      <c r="M8" s="623"/>
    </row>
    <row r="9" spans="1:13" x14ac:dyDescent="0.2">
      <c r="A9" s="651" t="s">
        <v>26</v>
      </c>
      <c r="B9" s="654" t="s">
        <v>3</v>
      </c>
      <c r="C9" s="650" t="s">
        <v>864</v>
      </c>
      <c r="D9" s="650" t="s">
        <v>839</v>
      </c>
      <c r="E9" s="650" t="s">
        <v>227</v>
      </c>
      <c r="F9" s="650" t="s">
        <v>226</v>
      </c>
      <c r="G9" s="650"/>
      <c r="H9" s="650" t="s">
        <v>190</v>
      </c>
      <c r="I9" s="650"/>
      <c r="J9" s="658" t="s">
        <v>440</v>
      </c>
      <c r="K9" s="650" t="s">
        <v>192</v>
      </c>
      <c r="L9" s="650" t="s">
        <v>417</v>
      </c>
      <c r="M9" s="650" t="s">
        <v>241</v>
      </c>
    </row>
    <row r="10" spans="1:13" x14ac:dyDescent="0.2">
      <c r="A10" s="652"/>
      <c r="B10" s="654"/>
      <c r="C10" s="650"/>
      <c r="D10" s="650"/>
      <c r="E10" s="650"/>
      <c r="F10" s="650"/>
      <c r="G10" s="650"/>
      <c r="H10" s="650"/>
      <c r="I10" s="650"/>
      <c r="J10" s="659"/>
      <c r="K10" s="650"/>
      <c r="L10" s="650"/>
      <c r="M10" s="650"/>
    </row>
    <row r="11" spans="1:13" ht="41.25" customHeight="1" x14ac:dyDescent="0.2">
      <c r="A11" s="653"/>
      <c r="B11" s="654"/>
      <c r="C11" s="650"/>
      <c r="D11" s="650"/>
      <c r="E11" s="650"/>
      <c r="F11" s="143" t="s">
        <v>191</v>
      </c>
      <c r="G11" s="143" t="s">
        <v>242</v>
      </c>
      <c r="H11" s="143" t="s">
        <v>191</v>
      </c>
      <c r="I11" s="143" t="s">
        <v>242</v>
      </c>
      <c r="J11" s="660"/>
      <c r="K11" s="650"/>
      <c r="L11" s="650"/>
      <c r="M11" s="650"/>
    </row>
    <row r="12" spans="1:13" x14ac:dyDescent="0.2">
      <c r="A12" s="147">
        <v>1</v>
      </c>
      <c r="B12" s="147">
        <v>2</v>
      </c>
      <c r="C12" s="147">
        <v>3</v>
      </c>
      <c r="D12" s="147">
        <v>4</v>
      </c>
      <c r="E12" s="147">
        <v>5</v>
      </c>
      <c r="F12" s="147">
        <v>6</v>
      </c>
      <c r="G12" s="147">
        <v>7</v>
      </c>
      <c r="H12" s="147">
        <v>8</v>
      </c>
      <c r="I12" s="147">
        <v>9</v>
      </c>
      <c r="J12" s="278"/>
      <c r="K12" s="147">
        <v>10</v>
      </c>
      <c r="L12" s="167">
        <v>11</v>
      </c>
      <c r="M12" s="167">
        <v>12</v>
      </c>
    </row>
    <row r="13" spans="1:13" x14ac:dyDescent="0.2">
      <c r="A13" s="146">
        <v>1</v>
      </c>
      <c r="B13" s="18" t="s">
        <v>922</v>
      </c>
      <c r="C13" s="465">
        <v>9.7200000000000006</v>
      </c>
      <c r="D13" s="465">
        <v>0</v>
      </c>
      <c r="E13" s="465">
        <v>4.88</v>
      </c>
      <c r="F13" s="465">
        <v>225.17</v>
      </c>
      <c r="G13" s="465">
        <v>6.76</v>
      </c>
      <c r="H13" s="465">
        <v>225.17</v>
      </c>
      <c r="I13" s="465">
        <v>4.5999999999999996</v>
      </c>
      <c r="J13" s="465">
        <f>G13-I13</f>
        <v>2.16</v>
      </c>
      <c r="K13" s="465">
        <f>E13-I13</f>
        <v>0.28000000000000025</v>
      </c>
      <c r="L13" s="465" t="s">
        <v>926</v>
      </c>
      <c r="M13" s="466" t="s">
        <v>7</v>
      </c>
    </row>
    <row r="14" spans="1:13" x14ac:dyDescent="0.2">
      <c r="A14" s="146">
        <v>2</v>
      </c>
      <c r="B14" s="18" t="s">
        <v>923</v>
      </c>
      <c r="C14" s="465">
        <v>6.96</v>
      </c>
      <c r="D14" s="465">
        <v>0</v>
      </c>
      <c r="E14" s="465">
        <v>4.57</v>
      </c>
      <c r="F14" s="465">
        <v>162.04</v>
      </c>
      <c r="G14" s="465">
        <v>4.8600000000000003</v>
      </c>
      <c r="H14" s="465">
        <v>162.04</v>
      </c>
      <c r="I14" s="465">
        <v>4.5599999999999996</v>
      </c>
      <c r="J14" s="465">
        <f t="shared" ref="J14:J15" si="0">G14-I14</f>
        <v>0.30000000000000071</v>
      </c>
      <c r="K14" s="465">
        <f t="shared" ref="K14:K15" si="1">E14-I14</f>
        <v>1.0000000000000675E-2</v>
      </c>
      <c r="L14" s="465" t="s">
        <v>926</v>
      </c>
      <c r="M14" s="466" t="s">
        <v>7</v>
      </c>
    </row>
    <row r="15" spans="1:13" ht="18.75" customHeight="1" x14ac:dyDescent="0.2">
      <c r="A15" s="146">
        <v>3</v>
      </c>
      <c r="B15" s="18" t="s">
        <v>924</v>
      </c>
      <c r="C15" s="465">
        <v>2.5499999999999998</v>
      </c>
      <c r="D15" s="465">
        <v>0</v>
      </c>
      <c r="E15" s="465">
        <v>1.78</v>
      </c>
      <c r="F15" s="467">
        <v>59.3</v>
      </c>
      <c r="G15" s="465">
        <v>1.77</v>
      </c>
      <c r="H15" s="467">
        <v>59.3</v>
      </c>
      <c r="I15" s="465">
        <v>1.77</v>
      </c>
      <c r="J15" s="465">
        <f t="shared" si="0"/>
        <v>0</v>
      </c>
      <c r="K15" s="465">
        <f t="shared" si="1"/>
        <v>1.0000000000000009E-2</v>
      </c>
      <c r="L15" s="465" t="s">
        <v>926</v>
      </c>
      <c r="M15" s="466" t="s">
        <v>7</v>
      </c>
    </row>
    <row r="16" spans="1:13" x14ac:dyDescent="0.2">
      <c r="A16" s="145" t="s">
        <v>94</v>
      </c>
      <c r="B16" s="144"/>
      <c r="C16" s="468">
        <f>C13+C14+C15</f>
        <v>19.23</v>
      </c>
      <c r="D16" s="468">
        <v>0</v>
      </c>
      <c r="E16" s="468">
        <f>E13+E14+E15</f>
        <v>11.229999999999999</v>
      </c>
      <c r="F16" s="468">
        <f>SUM(F13:F15)</f>
        <v>446.51</v>
      </c>
      <c r="G16" s="468">
        <f t="shared" ref="G16:M16" si="2">SUM(G13:G15)</f>
        <v>13.39</v>
      </c>
      <c r="H16" s="468">
        <f t="shared" si="2"/>
        <v>446.51</v>
      </c>
      <c r="I16" s="468">
        <f t="shared" si="2"/>
        <v>10.93</v>
      </c>
      <c r="J16" s="468">
        <f>(G16-I16)</f>
        <v>2.4600000000000009</v>
      </c>
      <c r="K16" s="468">
        <f t="shared" si="2"/>
        <v>0.30000000000000093</v>
      </c>
      <c r="L16" s="468">
        <f t="shared" si="2"/>
        <v>0</v>
      </c>
      <c r="M16" s="468">
        <f t="shared" si="2"/>
        <v>0</v>
      </c>
    </row>
    <row r="17" spans="1:14" ht="26.25" customHeight="1" x14ac:dyDescent="0.2">
      <c r="A17" s="655" t="s">
        <v>963</v>
      </c>
      <c r="B17" s="655"/>
      <c r="C17" s="655"/>
      <c r="D17" s="655"/>
      <c r="E17" s="655"/>
      <c r="F17" s="655"/>
      <c r="G17" s="655"/>
      <c r="H17" s="655"/>
      <c r="I17" s="655"/>
      <c r="J17" s="655"/>
      <c r="K17" s="655"/>
      <c r="L17" s="655"/>
      <c r="M17" s="655"/>
    </row>
    <row r="18" spans="1:14" ht="15.75" customHeight="1" x14ac:dyDescent="0.2">
      <c r="E18" s="504"/>
      <c r="F18" s="504"/>
      <c r="G18" s="504"/>
      <c r="H18" s="504"/>
      <c r="I18" s="506"/>
      <c r="J18" s="464"/>
      <c r="K18" s="412"/>
    </row>
    <row r="19" spans="1:14" ht="15.75" customHeight="1" x14ac:dyDescent="0.2">
      <c r="E19" s="504"/>
      <c r="F19" s="504"/>
      <c r="G19" s="504"/>
      <c r="H19" s="504"/>
      <c r="I19" s="506"/>
      <c r="J19" s="464"/>
      <c r="K19" s="412"/>
    </row>
    <row r="20" spans="1:14" ht="15.75" customHeight="1" x14ac:dyDescent="0.2">
      <c r="A20" s="573"/>
      <c r="B20" s="573"/>
      <c r="C20" s="573"/>
      <c r="D20" s="573"/>
      <c r="E20" s="573"/>
      <c r="F20" s="573"/>
      <c r="G20" s="573"/>
      <c r="H20" s="573"/>
      <c r="I20" s="573"/>
      <c r="J20" s="573"/>
      <c r="K20" s="573"/>
      <c r="L20" s="83"/>
      <c r="M20" s="83"/>
      <c r="N20" s="15"/>
    </row>
    <row r="21" spans="1:14" ht="15.75" customHeight="1" x14ac:dyDescent="0.2">
      <c r="A21" s="573" t="s">
        <v>14</v>
      </c>
      <c r="B21" s="573"/>
      <c r="C21" s="573"/>
      <c r="D21" s="573"/>
      <c r="E21" s="573"/>
      <c r="F21" s="573"/>
      <c r="G21" s="573"/>
      <c r="H21" s="573"/>
      <c r="I21" s="573"/>
      <c r="J21" s="573"/>
      <c r="K21" s="573"/>
      <c r="L21" s="83"/>
      <c r="M21" s="83"/>
      <c r="N21" s="15"/>
    </row>
    <row r="22" spans="1:14" ht="12.75" customHeight="1" x14ac:dyDescent="0.2">
      <c r="A22" s="573" t="s">
        <v>20</v>
      </c>
      <c r="B22" s="573"/>
      <c r="C22" s="573"/>
      <c r="D22" s="573"/>
      <c r="E22" s="573"/>
      <c r="F22" s="573"/>
      <c r="G22" s="573"/>
      <c r="H22" s="573"/>
      <c r="I22" s="573"/>
      <c r="J22" s="573"/>
      <c r="K22" s="573"/>
      <c r="L22" s="83"/>
      <c r="M22" s="83"/>
      <c r="N22" s="15"/>
    </row>
    <row r="23" spans="1:14" x14ac:dyDescent="0.2">
      <c r="A23" s="14" t="s">
        <v>23</v>
      </c>
      <c r="B23" s="14"/>
      <c r="C23" s="14"/>
      <c r="D23" s="14"/>
      <c r="E23" s="14"/>
      <c r="F23" s="14"/>
      <c r="G23" s="503"/>
      <c r="H23" s="503"/>
      <c r="I23" s="15"/>
      <c r="J23" s="279"/>
      <c r="K23" s="546" t="s">
        <v>87</v>
      </c>
      <c r="L23" s="546"/>
      <c r="M23" s="546"/>
      <c r="N23" s="546"/>
    </row>
    <row r="24" spans="1:14" x14ac:dyDescent="0.2">
      <c r="A24" s="14"/>
      <c r="B24" s="15"/>
      <c r="C24" s="15"/>
      <c r="D24" s="15"/>
      <c r="E24" s="15"/>
      <c r="F24" s="382"/>
      <c r="G24" s="503"/>
      <c r="H24" s="503"/>
      <c r="I24" s="15"/>
      <c r="J24" s="279"/>
      <c r="K24" s="15"/>
      <c r="L24" s="15"/>
      <c r="M24" s="15"/>
      <c r="N24" s="15"/>
    </row>
    <row r="25" spans="1:14" x14ac:dyDescent="0.2">
      <c r="G25" s="504"/>
      <c r="H25" s="504"/>
    </row>
    <row r="26" spans="1:14" x14ac:dyDescent="0.2">
      <c r="G26" s="504"/>
      <c r="H26" s="504"/>
    </row>
  </sheetData>
  <mergeCells count="21">
    <mergeCell ref="K1:M1"/>
    <mergeCell ref="B3:K3"/>
    <mergeCell ref="B4:K4"/>
    <mergeCell ref="C9:C11"/>
    <mergeCell ref="J9:J11"/>
    <mergeCell ref="L7:M7"/>
    <mergeCell ref="G8:M8"/>
    <mergeCell ref="F9:G10"/>
    <mergeCell ref="H9:I10"/>
    <mergeCell ref="K9:K11"/>
    <mergeCell ref="K23:N23"/>
    <mergeCell ref="A20:K20"/>
    <mergeCell ref="A21:K21"/>
    <mergeCell ref="D9:D11"/>
    <mergeCell ref="E9:E11"/>
    <mergeCell ref="A9:A11"/>
    <mergeCell ref="M9:M11"/>
    <mergeCell ref="L9:L11"/>
    <mergeCell ref="B9:B11"/>
    <mergeCell ref="A22:K22"/>
    <mergeCell ref="A17:M17"/>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8"/>
  <sheetViews>
    <sheetView zoomScaleSheetLayoutView="90" workbookViewId="0">
      <selection activeCell="A12" sqref="A12:L28"/>
    </sheetView>
  </sheetViews>
  <sheetFormatPr defaultRowHeight="12.75" x14ac:dyDescent="0.2"/>
  <cols>
    <col min="1" max="1" width="5.5703125" style="15" customWidth="1"/>
    <col min="2" max="2" width="8.42578125" style="15" customWidth="1"/>
    <col min="3" max="3" width="10.5703125" style="15" customWidth="1"/>
    <col min="4" max="4" width="11.2851562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x14ac:dyDescent="0.2">
      <c r="D1" s="35"/>
      <c r="E1" s="35"/>
      <c r="F1" s="35"/>
      <c r="G1" s="35"/>
      <c r="H1" s="35"/>
      <c r="I1" s="35"/>
      <c r="J1" s="35"/>
      <c r="K1" s="35"/>
      <c r="L1" s="647" t="s">
        <v>441</v>
      </c>
      <c r="M1" s="647"/>
      <c r="N1" s="647"/>
      <c r="O1" s="42"/>
      <c r="P1" s="42"/>
    </row>
    <row r="2" spans="1:19" customFormat="1" ht="15" x14ac:dyDescent="0.2">
      <c r="A2" s="638" t="s">
        <v>0</v>
      </c>
      <c r="B2" s="638"/>
      <c r="C2" s="638"/>
      <c r="D2" s="638"/>
      <c r="E2" s="638"/>
      <c r="F2" s="638"/>
      <c r="G2" s="638"/>
      <c r="H2" s="638"/>
      <c r="I2" s="638"/>
      <c r="J2" s="638"/>
      <c r="K2" s="638"/>
      <c r="L2" s="638"/>
      <c r="M2" s="44"/>
      <c r="N2" s="44"/>
      <c r="O2" s="44"/>
      <c r="P2" s="44"/>
    </row>
    <row r="3" spans="1:19" customFormat="1" ht="20.25" x14ac:dyDescent="0.3">
      <c r="A3" s="649" t="s">
        <v>757</v>
      </c>
      <c r="B3" s="649"/>
      <c r="C3" s="649"/>
      <c r="D3" s="649"/>
      <c r="E3" s="649"/>
      <c r="F3" s="649"/>
      <c r="G3" s="649"/>
      <c r="H3" s="649"/>
      <c r="I3" s="649"/>
      <c r="J3" s="649"/>
      <c r="K3" s="649"/>
      <c r="L3" s="649"/>
      <c r="M3" s="43"/>
      <c r="N3" s="43"/>
      <c r="O3" s="43"/>
      <c r="P3" s="43"/>
    </row>
    <row r="4" spans="1:19" customFormat="1" ht="10.5" customHeight="1" x14ac:dyDescent="0.2"/>
    <row r="5" spans="1:19" ht="19.5" customHeight="1" x14ac:dyDescent="0.25">
      <c r="A5" s="639" t="s">
        <v>825</v>
      </c>
      <c r="B5" s="639"/>
      <c r="C5" s="639"/>
      <c r="D5" s="639"/>
      <c r="E5" s="639"/>
      <c r="F5" s="639"/>
      <c r="G5" s="639"/>
      <c r="H5" s="639"/>
      <c r="I5" s="639"/>
      <c r="J5" s="639"/>
      <c r="K5" s="639"/>
      <c r="L5" s="639"/>
    </row>
    <row r="6" spans="1:19" x14ac:dyDescent="0.2">
      <c r="A6" s="22"/>
      <c r="B6" s="22"/>
      <c r="C6" s="22"/>
      <c r="D6" s="22"/>
      <c r="E6" s="22"/>
      <c r="F6" s="22"/>
      <c r="G6" s="22"/>
      <c r="H6" s="22"/>
      <c r="I6" s="22"/>
      <c r="J6" s="22"/>
      <c r="K6" s="22"/>
      <c r="L6" s="22"/>
    </row>
    <row r="7" spans="1:19" x14ac:dyDescent="0.2">
      <c r="A7" s="546" t="s">
        <v>166</v>
      </c>
      <c r="B7" s="546"/>
      <c r="F7" s="648" t="s">
        <v>21</v>
      </c>
      <c r="G7" s="648"/>
      <c r="H7" s="648"/>
      <c r="I7" s="648"/>
      <c r="J7" s="648"/>
      <c r="K7" s="648"/>
      <c r="L7" s="648"/>
    </row>
    <row r="8" spans="1:19" x14ac:dyDescent="0.2">
      <c r="A8" s="14"/>
      <c r="F8" s="16"/>
      <c r="G8" s="103"/>
      <c r="H8" s="103"/>
      <c r="I8" s="623" t="s">
        <v>844</v>
      </c>
      <c r="J8" s="623"/>
      <c r="K8" s="623"/>
      <c r="L8" s="623"/>
    </row>
    <row r="9" spans="1:19" s="14" customFormat="1" x14ac:dyDescent="0.2">
      <c r="A9" s="521" t="s">
        <v>2</v>
      </c>
      <c r="B9" s="521" t="s">
        <v>3</v>
      </c>
      <c r="C9" s="517" t="s">
        <v>27</v>
      </c>
      <c r="D9" s="559"/>
      <c r="E9" s="559"/>
      <c r="F9" s="559"/>
      <c r="G9" s="559"/>
      <c r="H9" s="517" t="s">
        <v>28</v>
      </c>
      <c r="I9" s="559"/>
      <c r="J9" s="559"/>
      <c r="K9" s="559"/>
      <c r="L9" s="559"/>
      <c r="R9" s="29"/>
      <c r="S9" s="30"/>
    </row>
    <row r="10" spans="1:19" s="14" customFormat="1" ht="63.75" x14ac:dyDescent="0.2">
      <c r="A10" s="521"/>
      <c r="B10" s="521"/>
      <c r="C10" s="353" t="s">
        <v>863</v>
      </c>
      <c r="D10" s="353" t="s">
        <v>839</v>
      </c>
      <c r="E10" s="5" t="s">
        <v>73</v>
      </c>
      <c r="F10" s="5" t="s">
        <v>74</v>
      </c>
      <c r="G10" s="5" t="s">
        <v>374</v>
      </c>
      <c r="H10" s="353" t="s">
        <v>863</v>
      </c>
      <c r="I10" s="353" t="s">
        <v>839</v>
      </c>
      <c r="J10" s="5" t="s">
        <v>73</v>
      </c>
      <c r="K10" s="5" t="s">
        <v>74</v>
      </c>
      <c r="L10" s="5" t="s">
        <v>375</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370">
        <v>1</v>
      </c>
      <c r="B12" s="18"/>
      <c r="C12" s="18"/>
      <c r="D12" s="18"/>
      <c r="E12" s="18"/>
      <c r="F12" s="18"/>
      <c r="G12" s="18"/>
      <c r="H12" s="27"/>
      <c r="I12" s="27"/>
      <c r="J12" s="27"/>
      <c r="K12" s="27"/>
      <c r="L12" s="18"/>
    </row>
    <row r="13" spans="1:19" x14ac:dyDescent="0.2">
      <c r="A13" s="370">
        <v>2</v>
      </c>
      <c r="B13" s="18"/>
      <c r="C13" s="18"/>
      <c r="D13" s="18"/>
      <c r="E13" s="18"/>
      <c r="F13" s="18"/>
      <c r="G13" s="18"/>
      <c r="H13" s="27"/>
      <c r="I13" s="27"/>
      <c r="J13" s="27"/>
      <c r="K13" s="27"/>
      <c r="L13" s="18"/>
    </row>
    <row r="14" spans="1:19" x14ac:dyDescent="0.2">
      <c r="A14" s="370">
        <v>3</v>
      </c>
      <c r="B14" s="18"/>
      <c r="C14" s="18"/>
      <c r="D14" s="18"/>
      <c r="E14" s="18"/>
      <c r="F14" s="18"/>
      <c r="G14" s="18"/>
      <c r="H14" s="27"/>
      <c r="I14" s="27"/>
      <c r="J14" s="27"/>
      <c r="K14" s="27"/>
      <c r="L14" s="18"/>
    </row>
    <row r="15" spans="1:19" x14ac:dyDescent="0.2">
      <c r="A15" s="370">
        <v>4</v>
      </c>
      <c r="B15" s="18"/>
      <c r="C15" s="18"/>
      <c r="D15" s="18"/>
      <c r="E15" s="18"/>
      <c r="F15" s="18"/>
      <c r="G15" s="18"/>
      <c r="H15" s="27"/>
      <c r="I15" s="27"/>
      <c r="J15" s="27"/>
      <c r="K15" s="27"/>
      <c r="L15" s="18"/>
    </row>
    <row r="16" spans="1:19" x14ac:dyDescent="0.2">
      <c r="A16" s="370">
        <v>5</v>
      </c>
      <c r="B16" s="18"/>
      <c r="C16" s="18"/>
      <c r="D16" s="18"/>
      <c r="E16" s="18"/>
      <c r="F16" s="18"/>
      <c r="G16" s="18"/>
      <c r="H16" s="27"/>
      <c r="I16" s="27"/>
      <c r="J16" s="27"/>
      <c r="K16" s="27"/>
      <c r="L16" s="18"/>
    </row>
    <row r="17" spans="1:12" x14ac:dyDescent="0.2">
      <c r="A17" s="370">
        <v>6</v>
      </c>
      <c r="B17" s="18"/>
      <c r="C17" s="18"/>
      <c r="D17" s="18"/>
      <c r="E17" s="18"/>
      <c r="F17" s="18"/>
      <c r="G17" s="18"/>
      <c r="H17" s="27"/>
      <c r="I17" s="27"/>
      <c r="J17" s="27"/>
      <c r="K17" s="27"/>
      <c r="L17" s="18"/>
    </row>
    <row r="18" spans="1:12" x14ac:dyDescent="0.2">
      <c r="A18" s="370">
        <v>7</v>
      </c>
      <c r="B18" s="18"/>
      <c r="C18" s="18"/>
      <c r="D18" s="18"/>
      <c r="E18" s="18"/>
      <c r="F18" s="18"/>
      <c r="G18" s="18"/>
      <c r="H18" s="27"/>
      <c r="I18" s="27"/>
      <c r="J18" s="27"/>
      <c r="K18" s="27"/>
      <c r="L18" s="18"/>
    </row>
    <row r="19" spans="1:12" x14ac:dyDescent="0.2">
      <c r="A19" s="370">
        <v>8</v>
      </c>
      <c r="B19" s="18"/>
      <c r="C19" s="18"/>
      <c r="D19" s="18"/>
      <c r="E19" s="18"/>
      <c r="F19" s="18"/>
      <c r="G19" s="18"/>
      <c r="H19" s="27"/>
      <c r="I19" s="27"/>
      <c r="J19" s="27"/>
      <c r="K19" s="27"/>
      <c r="L19" s="18"/>
    </row>
    <row r="20" spans="1:12" x14ac:dyDescent="0.2">
      <c r="A20" s="370">
        <v>9</v>
      </c>
      <c r="B20" s="18"/>
      <c r="C20" s="18"/>
      <c r="D20" s="18"/>
      <c r="E20" s="18"/>
      <c r="F20" s="18"/>
      <c r="G20" s="18"/>
      <c r="H20" s="27"/>
      <c r="I20" s="27"/>
      <c r="J20" s="27"/>
      <c r="K20" s="27"/>
      <c r="L20" s="18"/>
    </row>
    <row r="21" spans="1:12" x14ac:dyDescent="0.2">
      <c r="A21" s="370">
        <v>10</v>
      </c>
      <c r="B21" s="18"/>
      <c r="C21" s="18"/>
      <c r="D21" s="18"/>
      <c r="E21" s="18"/>
      <c r="F21" s="18"/>
      <c r="G21" s="18"/>
      <c r="H21" s="27"/>
      <c r="I21" s="27"/>
      <c r="J21" s="27"/>
      <c r="K21" s="27"/>
      <c r="L21" s="18"/>
    </row>
    <row r="22" spans="1:12" x14ac:dyDescent="0.2">
      <c r="A22" s="370">
        <v>11</v>
      </c>
      <c r="B22" s="18"/>
      <c r="C22" s="18"/>
      <c r="D22" s="18"/>
      <c r="E22" s="18"/>
      <c r="F22" s="18"/>
      <c r="G22" s="18"/>
      <c r="H22" s="27"/>
      <c r="I22" s="27"/>
      <c r="J22" s="27"/>
      <c r="K22" s="27"/>
      <c r="L22" s="18"/>
    </row>
    <row r="23" spans="1:12" x14ac:dyDescent="0.2">
      <c r="A23" s="370">
        <v>12</v>
      </c>
      <c r="B23" s="18"/>
      <c r="C23" s="18"/>
      <c r="D23" s="18"/>
      <c r="E23" s="18"/>
      <c r="F23" s="18"/>
      <c r="G23" s="18"/>
      <c r="H23" s="27"/>
      <c r="I23" s="27"/>
      <c r="J23" s="27"/>
      <c r="K23" s="27"/>
      <c r="L23" s="18"/>
    </row>
    <row r="24" spans="1:12" x14ac:dyDescent="0.2">
      <c r="A24" s="370">
        <v>13</v>
      </c>
      <c r="B24" s="18"/>
      <c r="C24" s="18"/>
      <c r="D24" s="18"/>
      <c r="E24" s="18"/>
      <c r="F24" s="18"/>
      <c r="G24" s="18"/>
      <c r="H24" s="27"/>
      <c r="I24" s="27"/>
      <c r="J24" s="27"/>
      <c r="K24" s="27"/>
      <c r="L24" s="18"/>
    </row>
    <row r="25" spans="1:12" x14ac:dyDescent="0.2">
      <c r="A25" s="370">
        <v>14</v>
      </c>
      <c r="B25" s="18"/>
      <c r="C25" s="18"/>
      <c r="D25" s="18"/>
      <c r="E25" s="18"/>
      <c r="F25" s="18"/>
      <c r="G25" s="18"/>
      <c r="H25" s="27"/>
      <c r="I25" s="27"/>
      <c r="J25" s="27"/>
      <c r="K25" s="27"/>
      <c r="L25" s="18"/>
    </row>
    <row r="26" spans="1:12" x14ac:dyDescent="0.2">
      <c r="A26" s="19" t="s">
        <v>7</v>
      </c>
      <c r="B26" s="18"/>
      <c r="C26" s="18"/>
      <c r="D26" s="18"/>
      <c r="E26" s="18"/>
      <c r="F26" s="18"/>
      <c r="G26" s="18"/>
      <c r="H26" s="27"/>
      <c r="I26" s="27"/>
      <c r="J26" s="27"/>
      <c r="K26" s="27"/>
      <c r="L26" s="18"/>
    </row>
    <row r="27" spans="1:12" x14ac:dyDescent="0.2">
      <c r="A27" s="19" t="s">
        <v>7</v>
      </c>
      <c r="B27" s="18"/>
      <c r="C27" s="18"/>
      <c r="D27" s="18"/>
      <c r="E27" s="18"/>
      <c r="F27" s="18"/>
      <c r="G27" s="18"/>
      <c r="H27" s="27"/>
      <c r="I27" s="27"/>
      <c r="J27" s="27"/>
      <c r="K27" s="27"/>
      <c r="L27" s="18"/>
    </row>
    <row r="28" spans="1:12" x14ac:dyDescent="0.2">
      <c r="A28" s="373" t="s">
        <v>19</v>
      </c>
      <c r="B28" s="18"/>
      <c r="C28" s="18"/>
      <c r="D28" s="18"/>
      <c r="E28" s="18"/>
      <c r="F28" s="18"/>
      <c r="G28" s="18"/>
      <c r="H28" s="27"/>
      <c r="I28" s="27"/>
      <c r="J28" s="27"/>
      <c r="K28" s="27"/>
      <c r="L28" s="18"/>
    </row>
    <row r="29" spans="1:12" x14ac:dyDescent="0.2">
      <c r="A29" s="21" t="s">
        <v>373</v>
      </c>
      <c r="B29" s="21"/>
      <c r="C29" s="21"/>
      <c r="D29" s="21"/>
      <c r="E29" s="21"/>
      <c r="F29" s="21"/>
      <c r="G29" s="21"/>
      <c r="H29" s="21"/>
      <c r="I29" s="21"/>
      <c r="J29" s="21"/>
      <c r="K29" s="21"/>
      <c r="L29" s="21"/>
    </row>
    <row r="30" spans="1:12" x14ac:dyDescent="0.2">
      <c r="A30" s="20" t="s">
        <v>372</v>
      </c>
      <c r="B30" s="21"/>
      <c r="C30" s="21"/>
      <c r="D30" s="21"/>
      <c r="E30" s="21"/>
      <c r="F30" s="21"/>
      <c r="G30" s="21"/>
      <c r="H30" s="21"/>
      <c r="I30" s="21"/>
      <c r="J30" s="21"/>
      <c r="K30" s="21"/>
      <c r="L30" s="21"/>
    </row>
    <row r="31" spans="1:12" ht="15.75" customHeight="1" x14ac:dyDescent="0.2">
      <c r="A31" s="14"/>
      <c r="B31" s="14"/>
      <c r="C31" s="14"/>
      <c r="D31" s="14"/>
      <c r="E31" s="14"/>
      <c r="F31" s="14"/>
      <c r="G31" s="14"/>
      <c r="H31" s="14"/>
      <c r="I31" s="14"/>
      <c r="J31" s="14"/>
      <c r="K31" s="14"/>
      <c r="L31" s="14"/>
    </row>
    <row r="32" spans="1:12" ht="15.75" customHeight="1" x14ac:dyDescent="0.2">
      <c r="A32" s="14"/>
      <c r="B32" s="14"/>
      <c r="C32" s="14"/>
      <c r="D32" s="14"/>
      <c r="E32" s="14"/>
      <c r="F32" s="14"/>
      <c r="G32" s="14"/>
      <c r="H32" s="14"/>
      <c r="I32" s="14"/>
      <c r="J32" s="14"/>
      <c r="K32" s="14"/>
      <c r="L32" s="14"/>
    </row>
    <row r="33" spans="1:13" ht="14.25" customHeight="1" x14ac:dyDescent="0.2">
      <c r="A33" s="573" t="s">
        <v>13</v>
      </c>
      <c r="B33" s="573"/>
      <c r="C33" s="573"/>
      <c r="D33" s="573"/>
      <c r="E33" s="573"/>
      <c r="F33" s="573"/>
      <c r="G33" s="573"/>
      <c r="H33" s="573"/>
      <c r="I33" s="573"/>
      <c r="J33" s="573"/>
      <c r="K33" s="573"/>
      <c r="L33" s="573"/>
    </row>
    <row r="34" spans="1:13" x14ac:dyDescent="0.2">
      <c r="A34" s="573" t="s">
        <v>14</v>
      </c>
      <c r="B34" s="573"/>
      <c r="C34" s="573"/>
      <c r="D34" s="573"/>
      <c r="E34" s="573"/>
      <c r="F34" s="573"/>
      <c r="G34" s="573"/>
      <c r="H34" s="573"/>
      <c r="I34" s="573"/>
      <c r="J34" s="573"/>
      <c r="K34" s="573"/>
      <c r="L34" s="573"/>
    </row>
    <row r="35" spans="1:13" x14ac:dyDescent="0.2">
      <c r="A35" s="573" t="s">
        <v>20</v>
      </c>
      <c r="B35" s="573"/>
      <c r="C35" s="573"/>
      <c r="D35" s="573"/>
      <c r="E35" s="573"/>
      <c r="F35" s="573"/>
      <c r="G35" s="573"/>
      <c r="H35" s="573"/>
      <c r="I35" s="573"/>
      <c r="J35" s="573"/>
      <c r="K35" s="573"/>
      <c r="L35" s="573"/>
    </row>
    <row r="36" spans="1:13" x14ac:dyDescent="0.2">
      <c r="A36" s="14" t="s">
        <v>23</v>
      </c>
      <c r="B36" s="14"/>
      <c r="C36" s="14"/>
      <c r="D36" s="14"/>
      <c r="E36" s="14"/>
      <c r="F36" s="14"/>
      <c r="J36" s="546" t="s">
        <v>87</v>
      </c>
      <c r="K36" s="546"/>
      <c r="L36" s="546"/>
      <c r="M36" s="546"/>
    </row>
    <row r="37" spans="1:13" x14ac:dyDescent="0.2">
      <c r="A37" s="14"/>
    </row>
    <row r="38" spans="1:13" x14ac:dyDescent="0.2">
      <c r="A38" s="640"/>
      <c r="B38" s="640"/>
      <c r="C38" s="640"/>
      <c r="D38" s="640"/>
      <c r="E38" s="640"/>
      <c r="F38" s="640"/>
      <c r="G38" s="640"/>
      <c r="H38" s="640"/>
      <c r="I38" s="640"/>
      <c r="J38" s="640"/>
      <c r="K38" s="640"/>
      <c r="L38" s="640"/>
    </row>
  </sheetData>
  <mergeCells count="16">
    <mergeCell ref="L1:N1"/>
    <mergeCell ref="A2:L2"/>
    <mergeCell ref="A3:L3"/>
    <mergeCell ref="A5:L5"/>
    <mergeCell ref="A7:B7"/>
    <mergeCell ref="F7:L7"/>
    <mergeCell ref="A34:L34"/>
    <mergeCell ref="A35:L35"/>
    <mergeCell ref="J36:M36"/>
    <mergeCell ref="A38:L38"/>
    <mergeCell ref="I8:L8"/>
    <mergeCell ref="A9:A10"/>
    <mergeCell ref="B9:B10"/>
    <mergeCell ref="C9:G9"/>
    <mergeCell ref="H9:L9"/>
    <mergeCell ref="A33:L33"/>
  </mergeCells>
  <printOptions horizontalCentered="1"/>
  <pageMargins left="0.70866141732283472" right="0.70866141732283472" top="0.23622047244094491" bottom="0" header="0.31496062992125984" footer="0.31496062992125984"/>
  <pageSetup paperSize="9" scale="99" orientation="landscape" r:id="rId1"/>
  <rowBreaks count="1" manualBreakCount="1">
    <brk id="37"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4"/>
  <sheetViews>
    <sheetView zoomScaleSheetLayoutView="90" workbookViewId="0">
      <selection activeCell="A16" sqref="A16:Q16"/>
    </sheetView>
  </sheetViews>
  <sheetFormatPr defaultRowHeight="12.75" x14ac:dyDescent="0.2"/>
  <cols>
    <col min="1" max="1" width="7.42578125" style="15" customWidth="1"/>
    <col min="2" max="2" width="17.140625" style="15" customWidth="1"/>
    <col min="3" max="3" width="8.7109375" style="15" customWidth="1"/>
    <col min="4" max="4" width="10.140625" style="15" customWidth="1"/>
    <col min="5" max="7" width="7.28515625" style="15" customWidth="1"/>
    <col min="8" max="8" width="8.140625" style="15" customWidth="1"/>
    <col min="9" max="9" width="9.28515625" style="15" customWidth="1"/>
    <col min="10" max="10" width="10.7109375" style="15" customWidth="1"/>
    <col min="11" max="11" width="6.85546875" style="15" customWidth="1"/>
    <col min="12" max="12" width="8.7109375" style="15" customWidth="1"/>
    <col min="13" max="13" width="7.85546875" style="15" customWidth="1"/>
    <col min="14" max="14" width="7.140625" style="15" customWidth="1"/>
    <col min="15" max="15" width="13.7109375" style="15" customWidth="1"/>
    <col min="16" max="16" width="11.85546875" style="15" customWidth="1"/>
    <col min="17" max="17" width="11.7109375" style="15" customWidth="1"/>
    <col min="18" max="16384" width="9.140625" style="15"/>
  </cols>
  <sheetData>
    <row r="1" spans="1:21" customFormat="1" ht="15" x14ac:dyDescent="0.2">
      <c r="H1" s="35"/>
      <c r="I1" s="35"/>
      <c r="J1" s="35"/>
      <c r="K1" s="35"/>
      <c r="L1" s="35"/>
      <c r="M1" s="35"/>
      <c r="N1" s="35"/>
      <c r="O1" s="35"/>
      <c r="P1" s="632" t="s">
        <v>67</v>
      </c>
      <c r="Q1" s="632"/>
      <c r="S1" s="15"/>
      <c r="T1" s="42"/>
      <c r="U1" s="42"/>
    </row>
    <row r="2" spans="1:21" customFormat="1" ht="15" x14ac:dyDescent="0.2">
      <c r="A2" s="638" t="s">
        <v>0</v>
      </c>
      <c r="B2" s="638"/>
      <c r="C2" s="638"/>
      <c r="D2" s="638"/>
      <c r="E2" s="638"/>
      <c r="F2" s="638"/>
      <c r="G2" s="638"/>
      <c r="H2" s="638"/>
      <c r="I2" s="638"/>
      <c r="J2" s="638"/>
      <c r="K2" s="638"/>
      <c r="L2" s="638"/>
      <c r="M2" s="638"/>
      <c r="N2" s="638"/>
      <c r="O2" s="638"/>
      <c r="P2" s="638"/>
      <c r="Q2" s="638"/>
      <c r="R2" s="44"/>
      <c r="S2" s="44"/>
      <c r="T2" s="44"/>
      <c r="U2" s="44"/>
    </row>
    <row r="3" spans="1:21" customFormat="1" ht="20.25" x14ac:dyDescent="0.3">
      <c r="A3" s="544" t="s">
        <v>757</v>
      </c>
      <c r="B3" s="544"/>
      <c r="C3" s="544"/>
      <c r="D3" s="544"/>
      <c r="E3" s="544"/>
      <c r="F3" s="544"/>
      <c r="G3" s="544"/>
      <c r="H3" s="544"/>
      <c r="I3" s="544"/>
      <c r="J3" s="544"/>
      <c r="K3" s="544"/>
      <c r="L3" s="544"/>
      <c r="M3" s="544"/>
      <c r="N3" s="544"/>
      <c r="O3" s="544"/>
      <c r="P3" s="544"/>
      <c r="Q3" s="544"/>
      <c r="R3" s="43"/>
      <c r="S3" s="43"/>
      <c r="T3" s="43"/>
      <c r="U3" s="43"/>
    </row>
    <row r="4" spans="1:21" customFormat="1" ht="10.5" customHeight="1" x14ac:dyDescent="0.2"/>
    <row r="5" spans="1:21" x14ac:dyDescent="0.2">
      <c r="A5" s="24"/>
      <c r="B5" s="24"/>
      <c r="C5" s="24"/>
      <c r="D5" s="24"/>
      <c r="E5" s="23"/>
      <c r="F5" s="23"/>
      <c r="G5" s="23"/>
      <c r="H5" s="23"/>
      <c r="I5" s="23"/>
      <c r="J5" s="23"/>
      <c r="K5" s="23"/>
      <c r="L5" s="23"/>
      <c r="M5" s="23"/>
      <c r="N5" s="24"/>
      <c r="O5" s="24"/>
      <c r="P5" s="23"/>
      <c r="Q5" s="21"/>
    </row>
    <row r="6" spans="1:21" ht="18" customHeight="1" x14ac:dyDescent="0.25">
      <c r="A6" s="639" t="s">
        <v>826</v>
      </c>
      <c r="B6" s="639"/>
      <c r="C6" s="639"/>
      <c r="D6" s="639"/>
      <c r="E6" s="639"/>
      <c r="F6" s="639"/>
      <c r="G6" s="639"/>
      <c r="H6" s="639"/>
      <c r="I6" s="639"/>
      <c r="J6" s="639"/>
      <c r="K6" s="639"/>
      <c r="L6" s="639"/>
      <c r="M6" s="639"/>
      <c r="N6" s="639"/>
      <c r="O6" s="639"/>
      <c r="P6" s="639"/>
      <c r="Q6" s="639"/>
    </row>
    <row r="7" spans="1:21" ht="9.75" customHeight="1" x14ac:dyDescent="0.2"/>
    <row r="8" spans="1:21" ht="0.75" customHeight="1" x14ac:dyDescent="0.2"/>
    <row r="9" spans="1:21" x14ac:dyDescent="0.2">
      <c r="A9" s="546" t="s">
        <v>166</v>
      </c>
      <c r="B9" s="546"/>
      <c r="Q9" s="32" t="s">
        <v>25</v>
      </c>
      <c r="R9" s="18"/>
      <c r="S9" s="21"/>
    </row>
    <row r="10" spans="1:21" ht="15.75" x14ac:dyDescent="0.25">
      <c r="A10" s="13"/>
      <c r="N10" s="623" t="s">
        <v>844</v>
      </c>
      <c r="O10" s="623"/>
      <c r="P10" s="623"/>
      <c r="Q10" s="623"/>
    </row>
    <row r="11" spans="1:21" ht="28.5" customHeight="1" x14ac:dyDescent="0.2">
      <c r="A11" s="630" t="s">
        <v>2</v>
      </c>
      <c r="B11" s="630" t="s">
        <v>3</v>
      </c>
      <c r="C11" s="521" t="s">
        <v>868</v>
      </c>
      <c r="D11" s="521"/>
      <c r="E11" s="521"/>
      <c r="F11" s="521" t="s">
        <v>838</v>
      </c>
      <c r="G11" s="521"/>
      <c r="H11" s="521"/>
      <c r="I11" s="582" t="s">
        <v>377</v>
      </c>
      <c r="J11" s="583"/>
      <c r="K11" s="662"/>
      <c r="L11" s="582" t="s">
        <v>97</v>
      </c>
      <c r="M11" s="583"/>
      <c r="N11" s="662"/>
      <c r="O11" s="663" t="s">
        <v>865</v>
      </c>
      <c r="P11" s="664"/>
      <c r="Q11" s="665"/>
    </row>
    <row r="12" spans="1:21" ht="39.75" customHeight="1" x14ac:dyDescent="0.2">
      <c r="A12" s="631"/>
      <c r="B12" s="631"/>
      <c r="C12" s="5" t="s">
        <v>116</v>
      </c>
      <c r="D12" s="5" t="s">
        <v>673</v>
      </c>
      <c r="E12" s="38" t="s">
        <v>19</v>
      </c>
      <c r="F12" s="5" t="s">
        <v>116</v>
      </c>
      <c r="G12" s="5" t="s">
        <v>674</v>
      </c>
      <c r="H12" s="38" t="s">
        <v>19</v>
      </c>
      <c r="I12" s="5" t="s">
        <v>116</v>
      </c>
      <c r="J12" s="5" t="s">
        <v>674</v>
      </c>
      <c r="K12" s="38" t="s">
        <v>19</v>
      </c>
      <c r="L12" s="5" t="s">
        <v>116</v>
      </c>
      <c r="M12" s="5" t="s">
        <v>674</v>
      </c>
      <c r="N12" s="38" t="s">
        <v>19</v>
      </c>
      <c r="O12" s="5" t="s">
        <v>237</v>
      </c>
      <c r="P12" s="5" t="s">
        <v>675</v>
      </c>
      <c r="Q12" s="5" t="s">
        <v>117</v>
      </c>
    </row>
    <row r="13" spans="1:21" s="68" customFormat="1" x14ac:dyDescent="0.2">
      <c r="A13" s="65">
        <v>1</v>
      </c>
      <c r="B13" s="65">
        <v>2</v>
      </c>
      <c r="C13" s="65">
        <v>3</v>
      </c>
      <c r="D13" s="65">
        <v>4</v>
      </c>
      <c r="E13" s="65">
        <v>5</v>
      </c>
      <c r="F13" s="65">
        <v>6</v>
      </c>
      <c r="G13" s="65">
        <v>7</v>
      </c>
      <c r="H13" s="65">
        <v>8</v>
      </c>
      <c r="I13" s="65">
        <v>9</v>
      </c>
      <c r="J13" s="65">
        <v>10</v>
      </c>
      <c r="K13" s="65">
        <v>11</v>
      </c>
      <c r="L13" s="65">
        <v>12</v>
      </c>
      <c r="M13" s="65">
        <v>13</v>
      </c>
      <c r="N13" s="65">
        <v>14</v>
      </c>
      <c r="O13" s="65">
        <v>15</v>
      </c>
      <c r="P13" s="65">
        <v>16</v>
      </c>
      <c r="Q13" s="65">
        <v>17</v>
      </c>
    </row>
    <row r="14" spans="1:21" x14ac:dyDescent="0.2">
      <c r="A14" s="397">
        <v>1</v>
      </c>
      <c r="B14" s="480" t="s">
        <v>922</v>
      </c>
      <c r="C14" s="397">
        <v>68.48</v>
      </c>
      <c r="D14" s="397">
        <v>91.71</v>
      </c>
      <c r="E14" s="397">
        <f>SUM(C14:D14)</f>
        <v>160.19</v>
      </c>
      <c r="F14" s="397">
        <v>0</v>
      </c>
      <c r="G14" s="397">
        <v>0</v>
      </c>
      <c r="H14" s="397">
        <v>0</v>
      </c>
      <c r="I14" s="397">
        <v>41.21</v>
      </c>
      <c r="J14" s="397">
        <v>63.53</v>
      </c>
      <c r="K14" s="480">
        <f>I14+J14</f>
        <v>104.74000000000001</v>
      </c>
      <c r="L14" s="405">
        <v>32.08</v>
      </c>
      <c r="M14" s="397">
        <v>54.32</v>
      </c>
      <c r="N14" s="397">
        <f>SUM(L14:M14)</f>
        <v>86.4</v>
      </c>
      <c r="O14" s="397">
        <f>I14-L14</f>
        <v>9.1300000000000026</v>
      </c>
      <c r="P14" s="397">
        <f>J14-M14</f>
        <v>9.2100000000000009</v>
      </c>
      <c r="Q14" s="397">
        <f>SUM(O14:P14)</f>
        <v>18.340000000000003</v>
      </c>
    </row>
    <row r="15" spans="1:21" x14ac:dyDescent="0.2">
      <c r="A15" s="397">
        <v>2</v>
      </c>
      <c r="B15" s="480" t="s">
        <v>923</v>
      </c>
      <c r="C15" s="397">
        <v>50.87</v>
      </c>
      <c r="D15" s="397">
        <v>68.12</v>
      </c>
      <c r="E15" s="397">
        <f t="shared" ref="E15:E16" si="0">SUM(C15:D15)</f>
        <v>118.99000000000001</v>
      </c>
      <c r="F15" s="397">
        <v>0</v>
      </c>
      <c r="G15" s="397">
        <v>0</v>
      </c>
      <c r="H15" s="397">
        <v>0</v>
      </c>
      <c r="I15" s="397">
        <v>30.51</v>
      </c>
      <c r="J15" s="397">
        <v>47.04</v>
      </c>
      <c r="K15" s="480">
        <f t="shared" ref="K15:K16" si="1">I15+J15</f>
        <v>77.55</v>
      </c>
      <c r="L15" s="397">
        <v>23.76</v>
      </c>
      <c r="M15" s="397">
        <v>40.22</v>
      </c>
      <c r="N15" s="397">
        <f t="shared" ref="N15:N16" si="2">SUM(L15:M15)</f>
        <v>63.980000000000004</v>
      </c>
      <c r="O15" s="397">
        <f t="shared" ref="O15:P16" si="3">I15-L15</f>
        <v>6.75</v>
      </c>
      <c r="P15" s="397">
        <f t="shared" si="3"/>
        <v>6.82</v>
      </c>
      <c r="Q15" s="397">
        <f t="shared" ref="Q15:Q16" si="4">SUM(O15:P15)</f>
        <v>13.57</v>
      </c>
    </row>
    <row r="16" spans="1:21" x14ac:dyDescent="0.2">
      <c r="A16" s="397">
        <v>3</v>
      </c>
      <c r="B16" s="480" t="s">
        <v>924</v>
      </c>
      <c r="C16" s="397">
        <v>18.8</v>
      </c>
      <c r="D16" s="397">
        <v>25.19</v>
      </c>
      <c r="E16" s="397">
        <f t="shared" si="0"/>
        <v>43.99</v>
      </c>
      <c r="F16" s="397">
        <v>0</v>
      </c>
      <c r="G16" s="397">
        <v>0</v>
      </c>
      <c r="H16" s="397">
        <v>0</v>
      </c>
      <c r="I16" s="397">
        <v>11.19</v>
      </c>
      <c r="J16" s="397">
        <v>17.260000000000002</v>
      </c>
      <c r="K16" s="480">
        <f t="shared" si="1"/>
        <v>28.450000000000003</v>
      </c>
      <c r="L16" s="405">
        <v>8.7200000000000006</v>
      </c>
      <c r="M16" s="397">
        <v>14.75</v>
      </c>
      <c r="N16" s="397">
        <f t="shared" si="2"/>
        <v>23.47</v>
      </c>
      <c r="O16" s="397">
        <f t="shared" si="3"/>
        <v>2.4699999999999989</v>
      </c>
      <c r="P16" s="397">
        <f t="shared" si="3"/>
        <v>2.5100000000000016</v>
      </c>
      <c r="Q16" s="397">
        <f t="shared" si="4"/>
        <v>4.9800000000000004</v>
      </c>
    </row>
    <row r="17" spans="1:18" x14ac:dyDescent="0.2">
      <c r="A17" s="260"/>
      <c r="B17" s="260" t="s">
        <v>19</v>
      </c>
      <c r="C17" s="260">
        <f>C14+C15+C16</f>
        <v>138.15</v>
      </c>
      <c r="D17" s="260">
        <f t="shared" ref="D17:Q17" si="5">D14+D15+D16</f>
        <v>185.01999999999998</v>
      </c>
      <c r="E17" s="260">
        <f t="shared" si="5"/>
        <v>323.17</v>
      </c>
      <c r="F17" s="260">
        <f t="shared" si="5"/>
        <v>0</v>
      </c>
      <c r="G17" s="260">
        <f t="shared" si="5"/>
        <v>0</v>
      </c>
      <c r="H17" s="260">
        <f t="shared" si="5"/>
        <v>0</v>
      </c>
      <c r="I17" s="260">
        <f t="shared" si="5"/>
        <v>82.91</v>
      </c>
      <c r="J17" s="260">
        <f t="shared" si="5"/>
        <v>127.83</v>
      </c>
      <c r="K17" s="260">
        <f t="shared" si="5"/>
        <v>210.74</v>
      </c>
      <c r="L17" s="260">
        <f t="shared" si="5"/>
        <v>64.56</v>
      </c>
      <c r="M17" s="260">
        <f t="shared" si="5"/>
        <v>109.28999999999999</v>
      </c>
      <c r="N17" s="260">
        <f t="shared" si="5"/>
        <v>173.85</v>
      </c>
      <c r="O17" s="260">
        <f t="shared" si="5"/>
        <v>18.350000000000001</v>
      </c>
      <c r="P17" s="260">
        <f t="shared" si="5"/>
        <v>18.540000000000003</v>
      </c>
      <c r="Q17" s="260">
        <f t="shared" si="5"/>
        <v>36.89</v>
      </c>
    </row>
    <row r="18" spans="1:18" s="502" customFormat="1" x14ac:dyDescent="0.2">
      <c r="A18" s="475"/>
      <c r="B18" s="475"/>
      <c r="C18" s="475"/>
      <c r="D18" s="475"/>
      <c r="E18" s="475"/>
      <c r="F18" s="475"/>
      <c r="G18" s="475"/>
      <c r="H18" s="475"/>
      <c r="I18" s="475"/>
      <c r="J18" s="475"/>
      <c r="K18" s="475"/>
      <c r="L18" s="475"/>
      <c r="M18" s="475"/>
      <c r="N18" s="475"/>
      <c r="O18" s="475"/>
      <c r="P18" s="475"/>
      <c r="Q18" s="475"/>
    </row>
    <row r="19" spans="1:18" ht="14.25" customHeight="1" x14ac:dyDescent="0.2">
      <c r="A19" s="666" t="s">
        <v>676</v>
      </c>
      <c r="B19" s="666"/>
      <c r="C19" s="666"/>
      <c r="D19" s="666"/>
      <c r="E19" s="666"/>
      <c r="F19" s="666"/>
      <c r="G19" s="666"/>
      <c r="H19" s="666"/>
      <c r="I19" s="666"/>
      <c r="J19" s="666"/>
      <c r="K19" s="666"/>
      <c r="L19" s="666"/>
      <c r="M19" s="666"/>
      <c r="N19" s="666"/>
      <c r="O19" s="666"/>
      <c r="P19" s="666"/>
      <c r="Q19" s="666"/>
    </row>
    <row r="20" spans="1:18" ht="15.75" customHeight="1" x14ac:dyDescent="0.2">
      <c r="A20" s="34"/>
      <c r="B20" s="41"/>
      <c r="C20" s="41"/>
      <c r="D20" s="41"/>
      <c r="E20" s="41"/>
      <c r="F20" s="41"/>
      <c r="G20" s="41"/>
      <c r="H20" s="41"/>
      <c r="I20" s="41"/>
      <c r="J20" s="41"/>
      <c r="K20" s="41"/>
      <c r="L20" s="41"/>
      <c r="M20" s="41"/>
      <c r="N20" s="41"/>
      <c r="O20" s="41"/>
      <c r="P20" s="41"/>
      <c r="Q20" s="41"/>
    </row>
    <row r="21" spans="1:18" ht="15.75" customHeight="1" x14ac:dyDescent="0.2">
      <c r="A21" s="14" t="s">
        <v>12</v>
      </c>
      <c r="B21" s="14"/>
      <c r="C21" s="14"/>
      <c r="D21" s="14"/>
      <c r="E21" s="14"/>
      <c r="F21" s="14"/>
      <c r="G21" s="14"/>
      <c r="H21" s="14"/>
      <c r="I21" s="501"/>
      <c r="J21" s="501"/>
      <c r="K21" s="14"/>
      <c r="L21" s="14"/>
      <c r="M21" s="14"/>
      <c r="P21" s="573" t="s">
        <v>13</v>
      </c>
      <c r="Q21" s="573"/>
    </row>
    <row r="22" spans="1:18" ht="12.75" customHeight="1" x14ac:dyDescent="0.2">
      <c r="A22" s="573" t="s">
        <v>14</v>
      </c>
      <c r="B22" s="573"/>
      <c r="C22" s="573"/>
      <c r="D22" s="573"/>
      <c r="E22" s="573"/>
      <c r="F22" s="573"/>
      <c r="G22" s="573"/>
      <c r="H22" s="573"/>
      <c r="I22" s="573"/>
      <c r="J22" s="573"/>
      <c r="K22" s="573"/>
      <c r="L22" s="573"/>
      <c r="M22" s="573"/>
      <c r="N22" s="573"/>
      <c r="O22" s="573"/>
      <c r="P22" s="573"/>
      <c r="Q22" s="573"/>
    </row>
    <row r="23" spans="1:18" ht="12.75" customHeight="1" x14ac:dyDescent="0.2">
      <c r="A23" s="573" t="s">
        <v>20</v>
      </c>
      <c r="B23" s="573"/>
      <c r="C23" s="573"/>
      <c r="D23" s="573"/>
      <c r="E23" s="573"/>
      <c r="F23" s="573"/>
      <c r="G23" s="573"/>
      <c r="H23" s="573"/>
      <c r="I23" s="573"/>
      <c r="J23" s="573"/>
      <c r="K23" s="573"/>
      <c r="L23" s="573"/>
      <c r="M23" s="573"/>
      <c r="N23" s="573"/>
      <c r="O23" s="573"/>
      <c r="P23" s="573"/>
      <c r="Q23" s="573"/>
    </row>
    <row r="24" spans="1:18" x14ac:dyDescent="0.2">
      <c r="A24" s="14"/>
      <c r="B24" s="14"/>
      <c r="C24" s="14"/>
      <c r="D24" s="14"/>
      <c r="E24" s="14"/>
      <c r="F24" s="14"/>
      <c r="G24" s="14"/>
      <c r="H24" s="14"/>
      <c r="I24" s="14"/>
      <c r="J24" s="14"/>
      <c r="K24" s="14"/>
      <c r="L24" s="14"/>
      <c r="M24" s="14"/>
      <c r="O24" s="546" t="s">
        <v>87</v>
      </c>
      <c r="P24" s="546"/>
      <c r="Q24" s="546"/>
      <c r="R24" s="546"/>
    </row>
  </sheetData>
  <mergeCells count="18">
    <mergeCell ref="O24:R24"/>
    <mergeCell ref="O11:Q11"/>
    <mergeCell ref="L11:N11"/>
    <mergeCell ref="A22:Q22"/>
    <mergeCell ref="P21:Q21"/>
    <mergeCell ref="C11:E11"/>
    <mergeCell ref="F11:H11"/>
    <mergeCell ref="A19:Q19"/>
    <mergeCell ref="P1:Q1"/>
    <mergeCell ref="A2:Q2"/>
    <mergeCell ref="A3:Q3"/>
    <mergeCell ref="A23:Q23"/>
    <mergeCell ref="N10:Q10"/>
    <mergeCell ref="A6:Q6"/>
    <mergeCell ref="A11:A12"/>
    <mergeCell ref="B11:B12"/>
    <mergeCell ref="I11:K11"/>
    <mergeCell ref="A9:B9"/>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3"/>
  <sheetViews>
    <sheetView topLeftCell="A4" zoomScaleSheetLayoutView="90" workbookViewId="0">
      <selection activeCell="A15" sqref="A15:Q15"/>
    </sheetView>
  </sheetViews>
  <sheetFormatPr defaultRowHeight="12.75" x14ac:dyDescent="0.2"/>
  <cols>
    <col min="1" max="1" width="7.42578125" style="15" customWidth="1"/>
    <col min="2" max="2" width="17.140625" style="15" customWidth="1"/>
    <col min="3" max="3" width="8.7109375" style="15" customWidth="1"/>
    <col min="4" max="4" width="8.140625" style="15" customWidth="1"/>
    <col min="5" max="5" width="10" style="15" customWidth="1"/>
    <col min="6" max="7" width="7.28515625" style="15" customWidth="1"/>
    <col min="8" max="8" width="8.140625" style="15" customWidth="1"/>
    <col min="9" max="9" width="9.28515625" style="15" customWidth="1"/>
    <col min="10" max="10" width="10" style="15" customWidth="1"/>
    <col min="11" max="11" width="8.42578125" style="15" customWidth="1"/>
    <col min="12" max="12" width="8.7109375" style="15" customWidth="1"/>
    <col min="13" max="13" width="7.85546875" style="15" customWidth="1"/>
    <col min="14" max="14" width="7.140625" style="15" customWidth="1"/>
    <col min="15" max="15" width="13.7109375" style="15" customWidth="1"/>
    <col min="16" max="16" width="11.85546875" style="15" customWidth="1"/>
    <col min="17" max="17" width="9.7109375" style="15" customWidth="1"/>
    <col min="18" max="16384" width="9.140625" style="15"/>
  </cols>
  <sheetData>
    <row r="1" spans="1:21" customFormat="1" ht="15" x14ac:dyDescent="0.2">
      <c r="H1" s="35"/>
      <c r="I1" s="35"/>
      <c r="J1" s="35"/>
      <c r="K1" s="35"/>
      <c r="L1" s="35"/>
      <c r="M1" s="35"/>
      <c r="N1" s="35"/>
      <c r="O1" s="35"/>
      <c r="P1" s="632" t="s">
        <v>96</v>
      </c>
      <c r="Q1" s="632"/>
      <c r="R1" s="633"/>
      <c r="S1" s="15"/>
      <c r="T1" s="42"/>
      <c r="U1" s="42"/>
    </row>
    <row r="2" spans="1:21" customFormat="1" ht="15" x14ac:dyDescent="0.2">
      <c r="A2" s="638" t="s">
        <v>0</v>
      </c>
      <c r="B2" s="638"/>
      <c r="C2" s="638"/>
      <c r="D2" s="638"/>
      <c r="E2" s="638"/>
      <c r="F2" s="638"/>
      <c r="G2" s="638"/>
      <c r="H2" s="638"/>
      <c r="I2" s="638"/>
      <c r="J2" s="638"/>
      <c r="K2" s="638"/>
      <c r="L2" s="638"/>
      <c r="M2" s="638"/>
      <c r="N2" s="638"/>
      <c r="O2" s="638"/>
      <c r="P2" s="638"/>
      <c r="Q2" s="638"/>
      <c r="R2" s="633"/>
      <c r="S2" s="44"/>
      <c r="T2" s="44"/>
      <c r="U2" s="44"/>
    </row>
    <row r="3" spans="1:21" customFormat="1" ht="20.25" x14ac:dyDescent="0.3">
      <c r="A3" s="544" t="s">
        <v>757</v>
      </c>
      <c r="B3" s="544"/>
      <c r="C3" s="544"/>
      <c r="D3" s="544"/>
      <c r="E3" s="544"/>
      <c r="F3" s="544"/>
      <c r="G3" s="544"/>
      <c r="H3" s="544"/>
      <c r="I3" s="544"/>
      <c r="J3" s="544"/>
      <c r="K3" s="544"/>
      <c r="L3" s="544"/>
      <c r="M3" s="544"/>
      <c r="N3" s="544"/>
      <c r="O3" s="544"/>
      <c r="P3" s="544"/>
      <c r="Q3" s="544"/>
      <c r="R3" s="633"/>
      <c r="S3" s="43"/>
      <c r="T3" s="43"/>
      <c r="U3" s="43"/>
    </row>
    <row r="4" spans="1:21" customFormat="1" ht="10.5" customHeight="1" x14ac:dyDescent="0.2">
      <c r="R4" s="633"/>
    </row>
    <row r="5" spans="1:21" ht="9" customHeight="1" x14ac:dyDescent="0.2">
      <c r="A5" s="24"/>
      <c r="B5" s="24"/>
      <c r="C5" s="24"/>
      <c r="D5" s="24"/>
      <c r="E5" s="23"/>
      <c r="F5" s="23"/>
      <c r="G5" s="23"/>
      <c r="H5" s="23"/>
      <c r="I5" s="23"/>
      <c r="J5" s="23"/>
      <c r="K5" s="23"/>
      <c r="L5" s="23"/>
      <c r="M5" s="23"/>
      <c r="N5" s="24"/>
      <c r="O5" s="24"/>
      <c r="P5" s="23"/>
      <c r="Q5" s="21"/>
      <c r="R5" s="633"/>
    </row>
    <row r="6" spans="1:21" ht="18.600000000000001" customHeight="1" x14ac:dyDescent="0.25">
      <c r="B6" s="115"/>
      <c r="C6" s="115"/>
      <c r="D6" s="545" t="s">
        <v>827</v>
      </c>
      <c r="E6" s="545"/>
      <c r="F6" s="545"/>
      <c r="G6" s="545"/>
      <c r="H6" s="545"/>
      <c r="I6" s="545"/>
      <c r="J6" s="545"/>
      <c r="K6" s="545"/>
      <c r="L6" s="545"/>
      <c r="M6" s="545"/>
      <c r="N6" s="545"/>
      <c r="O6" s="545"/>
      <c r="R6" s="633"/>
    </row>
    <row r="7" spans="1:21" ht="5.45" customHeight="1" x14ac:dyDescent="0.2">
      <c r="R7" s="633"/>
    </row>
    <row r="8" spans="1:21" x14ac:dyDescent="0.2">
      <c r="A8" s="546" t="s">
        <v>166</v>
      </c>
      <c r="B8" s="546"/>
      <c r="Q8" s="32" t="s">
        <v>25</v>
      </c>
      <c r="R8" s="633"/>
    </row>
    <row r="9" spans="1:21" ht="15.75" x14ac:dyDescent="0.25">
      <c r="A9" s="13"/>
      <c r="N9" s="623" t="s">
        <v>844</v>
      </c>
      <c r="O9" s="623"/>
      <c r="P9" s="623"/>
      <c r="Q9" s="623"/>
      <c r="R9" s="633"/>
      <c r="S9" s="21"/>
    </row>
    <row r="10" spans="1:21" ht="37.15" customHeight="1" x14ac:dyDescent="0.2">
      <c r="A10" s="630" t="s">
        <v>2</v>
      </c>
      <c r="B10" s="630" t="s">
        <v>3</v>
      </c>
      <c r="C10" s="521" t="s">
        <v>867</v>
      </c>
      <c r="D10" s="521"/>
      <c r="E10" s="521"/>
      <c r="F10" s="521" t="s">
        <v>839</v>
      </c>
      <c r="G10" s="521"/>
      <c r="H10" s="521"/>
      <c r="I10" s="582" t="s">
        <v>377</v>
      </c>
      <c r="J10" s="583"/>
      <c r="K10" s="662"/>
      <c r="L10" s="582" t="s">
        <v>97</v>
      </c>
      <c r="M10" s="583"/>
      <c r="N10" s="662"/>
      <c r="O10" s="663" t="s">
        <v>866</v>
      </c>
      <c r="P10" s="664"/>
      <c r="Q10" s="665"/>
      <c r="R10" s="633"/>
    </row>
    <row r="11" spans="1:21" ht="39.75" customHeight="1" x14ac:dyDescent="0.2">
      <c r="A11" s="631"/>
      <c r="B11" s="631"/>
      <c r="C11" s="5" t="s">
        <v>116</v>
      </c>
      <c r="D11" s="5" t="s">
        <v>673</v>
      </c>
      <c r="E11" s="38" t="s">
        <v>19</v>
      </c>
      <c r="F11" s="5" t="s">
        <v>116</v>
      </c>
      <c r="G11" s="5" t="s">
        <v>674</v>
      </c>
      <c r="H11" s="38" t="s">
        <v>19</v>
      </c>
      <c r="I11" s="5" t="s">
        <v>116</v>
      </c>
      <c r="J11" s="5" t="s">
        <v>674</v>
      </c>
      <c r="K11" s="38" t="s">
        <v>19</v>
      </c>
      <c r="L11" s="5" t="s">
        <v>116</v>
      </c>
      <c r="M11" s="5" t="s">
        <v>674</v>
      </c>
      <c r="N11" s="38" t="s">
        <v>19</v>
      </c>
      <c r="O11" s="5" t="s">
        <v>237</v>
      </c>
      <c r="P11" s="5" t="s">
        <v>675</v>
      </c>
      <c r="Q11" s="5" t="s">
        <v>117</v>
      </c>
    </row>
    <row r="12" spans="1:21" s="68" customFormat="1" x14ac:dyDescent="0.2">
      <c r="A12" s="65">
        <v>1</v>
      </c>
      <c r="B12" s="65">
        <v>2</v>
      </c>
      <c r="C12" s="65">
        <v>3</v>
      </c>
      <c r="D12" s="65">
        <v>4</v>
      </c>
      <c r="E12" s="65">
        <v>5</v>
      </c>
      <c r="F12" s="65">
        <v>6</v>
      </c>
      <c r="G12" s="65">
        <v>7</v>
      </c>
      <c r="H12" s="65">
        <v>8</v>
      </c>
      <c r="I12" s="65">
        <v>9</v>
      </c>
      <c r="J12" s="65">
        <v>10</v>
      </c>
      <c r="K12" s="65">
        <v>11</v>
      </c>
      <c r="L12" s="65">
        <v>12</v>
      </c>
      <c r="M12" s="65">
        <v>13</v>
      </c>
      <c r="N12" s="65">
        <v>14</v>
      </c>
      <c r="O12" s="65">
        <v>15</v>
      </c>
      <c r="P12" s="65">
        <v>16</v>
      </c>
      <c r="Q12" s="65">
        <v>17</v>
      </c>
    </row>
    <row r="13" spans="1:21" x14ac:dyDescent="0.2">
      <c r="A13" s="397">
        <v>1</v>
      </c>
      <c r="B13" s="480" t="s">
        <v>922</v>
      </c>
      <c r="C13" s="397">
        <v>77.66</v>
      </c>
      <c r="D13" s="397">
        <v>69.44</v>
      </c>
      <c r="E13" s="397">
        <f>C13+D13</f>
        <v>147.1</v>
      </c>
      <c r="F13" s="397">
        <v>0</v>
      </c>
      <c r="G13" s="397">
        <v>0</v>
      </c>
      <c r="H13" s="397">
        <v>0</v>
      </c>
      <c r="I13" s="397">
        <v>44.38</v>
      </c>
      <c r="J13" s="397">
        <v>45.55</v>
      </c>
      <c r="K13" s="397">
        <f>I13+J13</f>
        <v>89.93</v>
      </c>
      <c r="L13" s="397">
        <v>34.4</v>
      </c>
      <c r="M13" s="397">
        <v>39.03</v>
      </c>
      <c r="N13" s="397">
        <f>SUM(L13:M13)</f>
        <v>73.430000000000007</v>
      </c>
      <c r="O13" s="397">
        <f>I13-L13</f>
        <v>9.980000000000004</v>
      </c>
      <c r="P13" s="397">
        <f>J13-M13</f>
        <v>6.519999999999996</v>
      </c>
      <c r="Q13" s="397">
        <f>SUM(O13:P13)</f>
        <v>16.5</v>
      </c>
    </row>
    <row r="14" spans="1:21" x14ac:dyDescent="0.2">
      <c r="A14" s="397">
        <v>2</v>
      </c>
      <c r="B14" s="480" t="s">
        <v>923</v>
      </c>
      <c r="C14" s="397">
        <v>54.11</v>
      </c>
      <c r="D14" s="397">
        <v>48.38</v>
      </c>
      <c r="E14" s="397">
        <f t="shared" ref="E14:E15" si="0">C14+D14</f>
        <v>102.49000000000001</v>
      </c>
      <c r="F14" s="397">
        <v>0</v>
      </c>
      <c r="G14" s="397">
        <v>0</v>
      </c>
      <c r="H14" s="397">
        <v>0</v>
      </c>
      <c r="I14" s="397">
        <v>32.86</v>
      </c>
      <c r="J14" s="397">
        <v>33.729999999999997</v>
      </c>
      <c r="K14" s="397">
        <f t="shared" ref="K14:K15" si="1">I14+J14</f>
        <v>66.59</v>
      </c>
      <c r="L14" s="405">
        <v>25.47</v>
      </c>
      <c r="M14" s="397">
        <v>28.91</v>
      </c>
      <c r="N14" s="397">
        <f t="shared" ref="N14:N15" si="2">SUM(L14:M14)</f>
        <v>54.379999999999995</v>
      </c>
      <c r="O14" s="397">
        <f t="shared" ref="O14:P15" si="3">I14-L14</f>
        <v>7.3900000000000006</v>
      </c>
      <c r="P14" s="397">
        <f t="shared" si="3"/>
        <v>4.8199999999999967</v>
      </c>
      <c r="Q14" s="397">
        <f t="shared" ref="Q14:Q15" si="4">SUM(O14:P14)</f>
        <v>12.209999999999997</v>
      </c>
    </row>
    <row r="15" spans="1:21" x14ac:dyDescent="0.2">
      <c r="A15" s="397">
        <v>3</v>
      </c>
      <c r="B15" s="480" t="s">
        <v>924</v>
      </c>
      <c r="C15" s="397">
        <v>17.09</v>
      </c>
      <c r="D15" s="397">
        <v>15.28</v>
      </c>
      <c r="E15" s="397">
        <f t="shared" si="0"/>
        <v>32.369999999999997</v>
      </c>
      <c r="F15" s="397">
        <v>0</v>
      </c>
      <c r="G15" s="397">
        <v>0</v>
      </c>
      <c r="H15" s="397">
        <v>0</v>
      </c>
      <c r="I15" s="397">
        <v>12.05</v>
      </c>
      <c r="J15" s="397">
        <v>12.37</v>
      </c>
      <c r="K15" s="397">
        <f t="shared" si="1"/>
        <v>24.42</v>
      </c>
      <c r="L15" s="397">
        <v>9.35</v>
      </c>
      <c r="M15" s="397">
        <v>10.61</v>
      </c>
      <c r="N15" s="397">
        <f t="shared" si="2"/>
        <v>19.96</v>
      </c>
      <c r="O15" s="397">
        <f t="shared" si="3"/>
        <v>2.7000000000000011</v>
      </c>
      <c r="P15" s="397">
        <f t="shared" si="3"/>
        <v>1.7599999999999998</v>
      </c>
      <c r="Q15" s="397">
        <f t="shared" si="4"/>
        <v>4.4600000000000009</v>
      </c>
    </row>
    <row r="16" spans="1:21" x14ac:dyDescent="0.2">
      <c r="A16" s="260"/>
      <c r="B16" s="260" t="s">
        <v>19</v>
      </c>
      <c r="C16" s="260">
        <f>C13+C14+C15</f>
        <v>148.85999999999999</v>
      </c>
      <c r="D16" s="260">
        <f>SUM(D13:D15)</f>
        <v>133.1</v>
      </c>
      <c r="E16" s="260">
        <f t="shared" ref="E16" si="5">SUM(C16:D16)</f>
        <v>281.95999999999998</v>
      </c>
      <c r="F16" s="397">
        <v>0</v>
      </c>
      <c r="G16" s="397">
        <v>0</v>
      </c>
      <c r="H16" s="397">
        <v>0</v>
      </c>
      <c r="I16" s="260">
        <f>I13+I14+I15</f>
        <v>89.29</v>
      </c>
      <c r="J16" s="260">
        <f t="shared" ref="J16:Q16" si="6">J13+J14+J15</f>
        <v>91.65</v>
      </c>
      <c r="K16" s="260">
        <f t="shared" si="6"/>
        <v>180.94</v>
      </c>
      <c r="L16" s="260">
        <f t="shared" si="6"/>
        <v>69.22</v>
      </c>
      <c r="M16" s="260">
        <f t="shared" si="6"/>
        <v>78.55</v>
      </c>
      <c r="N16" s="260">
        <f t="shared" si="6"/>
        <v>147.77000000000001</v>
      </c>
      <c r="O16" s="260">
        <f t="shared" si="6"/>
        <v>20.070000000000007</v>
      </c>
      <c r="P16" s="260">
        <f t="shared" si="6"/>
        <v>13.099999999999993</v>
      </c>
      <c r="Q16" s="260">
        <f t="shared" si="6"/>
        <v>33.17</v>
      </c>
    </row>
    <row r="17" spans="1:18" x14ac:dyDescent="0.2">
      <c r="A17" s="11"/>
      <c r="B17" s="30"/>
      <c r="C17" s="30"/>
      <c r="D17" s="30"/>
      <c r="E17" s="21"/>
      <c r="F17" s="21"/>
      <c r="G17" s="21"/>
      <c r="H17" s="21"/>
      <c r="I17" s="462"/>
      <c r="J17" s="462"/>
      <c r="K17" s="462"/>
      <c r="L17" s="473"/>
      <c r="M17" s="462"/>
      <c r="N17" s="505"/>
      <c r="O17" s="21"/>
      <c r="P17" s="21"/>
      <c r="Q17" s="21"/>
    </row>
    <row r="18" spans="1:18" ht="14.25" customHeight="1" x14ac:dyDescent="0.2">
      <c r="A18" s="666" t="s">
        <v>677</v>
      </c>
      <c r="B18" s="666"/>
      <c r="C18" s="666"/>
      <c r="D18" s="666"/>
      <c r="E18" s="666"/>
      <c r="F18" s="666"/>
      <c r="G18" s="666"/>
      <c r="H18" s="666"/>
      <c r="I18" s="666"/>
      <c r="J18" s="666"/>
      <c r="K18" s="666"/>
      <c r="L18" s="666"/>
      <c r="M18" s="666"/>
      <c r="N18" s="666"/>
      <c r="O18" s="666"/>
      <c r="P18" s="666"/>
      <c r="Q18" s="666"/>
    </row>
    <row r="19" spans="1:18" ht="15.75" customHeight="1" x14ac:dyDescent="0.2">
      <c r="A19" s="34"/>
      <c r="B19" s="41"/>
      <c r="C19" s="41"/>
      <c r="D19" s="41"/>
      <c r="E19" s="41"/>
      <c r="F19" s="41"/>
      <c r="G19" s="41"/>
      <c r="H19" s="41"/>
      <c r="I19" s="41"/>
      <c r="J19" s="41"/>
      <c r="K19" s="41"/>
      <c r="L19" s="41"/>
      <c r="M19" s="41"/>
      <c r="N19" s="41"/>
      <c r="O19" s="41"/>
      <c r="P19" s="41"/>
      <c r="Q19" s="41"/>
    </row>
    <row r="20" spans="1:18" ht="15.75" customHeight="1" x14ac:dyDescent="0.2">
      <c r="A20" s="14" t="s">
        <v>12</v>
      </c>
      <c r="B20" s="14"/>
      <c r="C20" s="14"/>
      <c r="D20" s="14"/>
      <c r="E20" s="14"/>
      <c r="F20" s="14"/>
      <c r="G20" s="14"/>
      <c r="H20" s="14"/>
      <c r="I20" s="14"/>
      <c r="J20" s="14"/>
      <c r="K20" s="14"/>
      <c r="L20" s="14"/>
      <c r="M20" s="14"/>
      <c r="P20" s="573" t="s">
        <v>13</v>
      </c>
      <c r="Q20" s="573"/>
    </row>
    <row r="21" spans="1:18" ht="12.75" customHeight="1" x14ac:dyDescent="0.2">
      <c r="A21" s="573" t="s">
        <v>14</v>
      </c>
      <c r="B21" s="573"/>
      <c r="C21" s="573"/>
      <c r="D21" s="573"/>
      <c r="E21" s="573"/>
      <c r="F21" s="573"/>
      <c r="G21" s="573"/>
      <c r="H21" s="573"/>
      <c r="I21" s="573"/>
      <c r="J21" s="573"/>
      <c r="K21" s="573"/>
      <c r="L21" s="573"/>
      <c r="M21" s="573"/>
      <c r="N21" s="573"/>
      <c r="O21" s="573"/>
      <c r="P21" s="573"/>
      <c r="Q21" s="573"/>
    </row>
    <row r="22" spans="1:18" ht="12.75" customHeight="1" x14ac:dyDescent="0.2">
      <c r="A22" s="573" t="s">
        <v>20</v>
      </c>
      <c r="B22" s="573"/>
      <c r="C22" s="573"/>
      <c r="D22" s="573"/>
      <c r="E22" s="573"/>
      <c r="F22" s="573"/>
      <c r="G22" s="573"/>
      <c r="H22" s="573"/>
      <c r="I22" s="573"/>
      <c r="J22" s="573"/>
      <c r="K22" s="573"/>
      <c r="L22" s="573"/>
      <c r="M22" s="573"/>
      <c r="N22" s="573"/>
      <c r="O22" s="573"/>
      <c r="P22" s="573"/>
      <c r="Q22" s="573"/>
    </row>
    <row r="23" spans="1:18" x14ac:dyDescent="0.2">
      <c r="A23" s="14"/>
      <c r="B23" s="14"/>
      <c r="C23" s="14"/>
      <c r="D23" s="14"/>
      <c r="E23" s="14"/>
      <c r="F23" s="14"/>
      <c r="G23" s="14"/>
      <c r="H23" s="14"/>
      <c r="I23" s="14"/>
      <c r="J23" s="14"/>
      <c r="K23" s="14"/>
      <c r="L23" s="14"/>
      <c r="M23" s="14"/>
      <c r="O23" s="547" t="s">
        <v>87</v>
      </c>
      <c r="P23" s="547"/>
      <c r="Q23" s="547"/>
      <c r="R23" s="35"/>
    </row>
  </sheetData>
  <mergeCells count="19">
    <mergeCell ref="O23:Q23"/>
    <mergeCell ref="P1:Q1"/>
    <mergeCell ref="A2:Q2"/>
    <mergeCell ref="A3:Q3"/>
    <mergeCell ref="N9:Q9"/>
    <mergeCell ref="D6:O6"/>
    <mergeCell ref="R1:R10"/>
    <mergeCell ref="A22:Q22"/>
    <mergeCell ref="I10:K10"/>
    <mergeCell ref="L10:N10"/>
    <mergeCell ref="O10:Q10"/>
    <mergeCell ref="P20:Q20"/>
    <mergeCell ref="A21:Q21"/>
    <mergeCell ref="A8:B8"/>
    <mergeCell ref="A18:Q18"/>
    <mergeCell ref="A10:A11"/>
    <mergeCell ref="B10:B11"/>
    <mergeCell ref="C10:E10"/>
    <mergeCell ref="F10:H10"/>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5"/>
  <sheetViews>
    <sheetView topLeftCell="A7" zoomScale="80" zoomScaleNormal="80" zoomScaleSheetLayoutView="77" workbookViewId="0">
      <selection activeCell="A16" sqref="A16:V16"/>
    </sheetView>
  </sheetViews>
  <sheetFormatPr defaultRowHeight="12.75" x14ac:dyDescent="0.2"/>
  <cols>
    <col min="2" max="2" width="15.140625" bestFit="1" customWidth="1"/>
    <col min="3" max="3" width="14.7109375" customWidth="1"/>
    <col min="4" max="4" width="11.28515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670" t="s">
        <v>68</v>
      </c>
      <c r="R1" s="670"/>
      <c r="S1" s="670"/>
      <c r="T1" s="670"/>
      <c r="U1" s="670"/>
      <c r="V1" s="670"/>
    </row>
    <row r="3" spans="1:22" ht="15" x14ac:dyDescent="0.2">
      <c r="A3" s="638" t="s">
        <v>0</v>
      </c>
      <c r="B3" s="638"/>
      <c r="C3" s="638"/>
      <c r="D3" s="638"/>
      <c r="E3" s="638"/>
      <c r="F3" s="638"/>
      <c r="G3" s="638"/>
      <c r="H3" s="638"/>
      <c r="I3" s="638"/>
      <c r="J3" s="638"/>
      <c r="K3" s="638"/>
      <c r="L3" s="638"/>
      <c r="M3" s="638"/>
      <c r="N3" s="638"/>
      <c r="O3" s="638"/>
      <c r="P3" s="638"/>
      <c r="Q3" s="638"/>
    </row>
    <row r="4" spans="1:22" ht="20.25" x14ac:dyDescent="0.3">
      <c r="A4" s="610" t="s">
        <v>757</v>
      </c>
      <c r="B4" s="610"/>
      <c r="C4" s="610"/>
      <c r="D4" s="610"/>
      <c r="E4" s="610"/>
      <c r="F4" s="610"/>
      <c r="G4" s="610"/>
      <c r="H4" s="610"/>
      <c r="I4" s="610"/>
      <c r="J4" s="610"/>
      <c r="K4" s="610"/>
      <c r="L4" s="610"/>
      <c r="M4" s="610"/>
      <c r="N4" s="610"/>
      <c r="O4" s="610"/>
      <c r="P4" s="610"/>
      <c r="Q4" s="43"/>
    </row>
    <row r="5" spans="1:22" ht="15.75" x14ac:dyDescent="0.25">
      <c r="A5" s="667" t="s">
        <v>442</v>
      </c>
      <c r="B5" s="667"/>
      <c r="C5" s="667"/>
      <c r="D5" s="667"/>
      <c r="E5" s="667"/>
      <c r="F5" s="667"/>
      <c r="G5" s="667"/>
      <c r="H5" s="667"/>
      <c r="I5" s="667"/>
      <c r="J5" s="667"/>
      <c r="K5" s="667"/>
      <c r="L5" s="667"/>
      <c r="M5" s="667"/>
      <c r="N5" s="667"/>
      <c r="O5" s="667"/>
      <c r="P5" s="667"/>
      <c r="Q5" s="667"/>
    </row>
    <row r="6" spans="1:22" x14ac:dyDescent="0.2">
      <c r="A6" s="35"/>
      <c r="B6" s="35"/>
      <c r="C6" s="159"/>
      <c r="D6" s="35"/>
      <c r="E6" s="35"/>
      <c r="F6" s="35"/>
      <c r="G6" s="35"/>
      <c r="H6" s="35"/>
      <c r="I6" s="35"/>
      <c r="J6" s="35"/>
      <c r="K6" s="35"/>
      <c r="L6" s="35"/>
      <c r="M6" s="35"/>
      <c r="N6" s="35"/>
      <c r="O6" s="35"/>
      <c r="P6" s="35"/>
      <c r="Q6" s="35"/>
      <c r="U6" s="35"/>
    </row>
    <row r="8" spans="1:22" ht="15.75" x14ac:dyDescent="0.25">
      <c r="A8" s="545" t="s">
        <v>828</v>
      </c>
      <c r="B8" s="545"/>
      <c r="C8" s="545"/>
      <c r="D8" s="545"/>
      <c r="E8" s="545"/>
      <c r="F8" s="545"/>
      <c r="G8" s="545"/>
      <c r="H8" s="545"/>
      <c r="I8" s="545"/>
      <c r="J8" s="545"/>
      <c r="K8" s="545"/>
      <c r="L8" s="545"/>
      <c r="M8" s="545"/>
      <c r="N8" s="545"/>
      <c r="O8" s="545"/>
      <c r="P8" s="545"/>
      <c r="Q8" s="545"/>
      <c r="R8" s="545"/>
      <c r="S8" s="545"/>
    </row>
    <row r="9" spans="1:22" ht="15.75" x14ac:dyDescent="0.25">
      <c r="A9" s="46"/>
      <c r="B9" s="39"/>
      <c r="C9" s="39"/>
      <c r="D9" s="39"/>
      <c r="E9" s="39"/>
      <c r="F9" s="39"/>
      <c r="G9" s="39"/>
      <c r="H9" s="39"/>
      <c r="I9" s="39"/>
      <c r="J9" s="39"/>
      <c r="K9" s="39"/>
      <c r="L9" s="39"/>
      <c r="M9" s="39"/>
      <c r="N9" s="39"/>
      <c r="O9" s="39"/>
      <c r="Q9" s="35"/>
      <c r="R9" s="35"/>
      <c r="S9" s="35"/>
      <c r="U9" s="674" t="s">
        <v>228</v>
      </c>
      <c r="V9" s="674"/>
    </row>
    <row r="10" spans="1:22" x14ac:dyDescent="0.2">
      <c r="P10" s="623" t="s">
        <v>844</v>
      </c>
      <c r="Q10" s="623"/>
      <c r="R10" s="623"/>
      <c r="S10" s="623"/>
      <c r="T10" s="623"/>
      <c r="U10" s="623"/>
      <c r="V10" s="623"/>
    </row>
    <row r="11" spans="1:22" ht="28.5" customHeight="1" x14ac:dyDescent="0.2">
      <c r="A11" s="668" t="s">
        <v>26</v>
      </c>
      <c r="B11" s="630" t="s">
        <v>207</v>
      </c>
      <c r="C11" s="630" t="s">
        <v>376</v>
      </c>
      <c r="D11" s="630" t="s">
        <v>482</v>
      </c>
      <c r="E11" s="548" t="s">
        <v>869</v>
      </c>
      <c r="F11" s="548"/>
      <c r="G11" s="548"/>
      <c r="H11" s="517" t="s">
        <v>839</v>
      </c>
      <c r="I11" s="559"/>
      <c r="J11" s="518"/>
      <c r="K11" s="582" t="s">
        <v>378</v>
      </c>
      <c r="L11" s="583"/>
      <c r="M11" s="662"/>
      <c r="N11" s="671" t="s">
        <v>159</v>
      </c>
      <c r="O11" s="672"/>
      <c r="P11" s="673"/>
      <c r="Q11" s="521" t="s">
        <v>870</v>
      </c>
      <c r="R11" s="521"/>
      <c r="S11" s="521"/>
      <c r="T11" s="630" t="s">
        <v>250</v>
      </c>
      <c r="U11" s="630" t="s">
        <v>431</v>
      </c>
      <c r="V11" s="630" t="s">
        <v>379</v>
      </c>
    </row>
    <row r="12" spans="1:22" ht="65.25" customHeight="1" x14ac:dyDescent="0.2">
      <c r="A12" s="669"/>
      <c r="B12" s="631"/>
      <c r="C12" s="631"/>
      <c r="D12" s="631"/>
      <c r="E12" s="5" t="s">
        <v>182</v>
      </c>
      <c r="F12" s="5" t="s">
        <v>208</v>
      </c>
      <c r="G12" s="5" t="s">
        <v>19</v>
      </c>
      <c r="H12" s="5" t="s">
        <v>182</v>
      </c>
      <c r="I12" s="5" t="s">
        <v>208</v>
      </c>
      <c r="J12" s="5" t="s">
        <v>19</v>
      </c>
      <c r="K12" s="5" t="s">
        <v>182</v>
      </c>
      <c r="L12" s="5" t="s">
        <v>208</v>
      </c>
      <c r="M12" s="5" t="s">
        <v>19</v>
      </c>
      <c r="N12" s="5" t="s">
        <v>182</v>
      </c>
      <c r="O12" s="5" t="s">
        <v>208</v>
      </c>
      <c r="P12" s="5" t="s">
        <v>19</v>
      </c>
      <c r="Q12" s="5" t="s">
        <v>238</v>
      </c>
      <c r="R12" s="5" t="s">
        <v>220</v>
      </c>
      <c r="S12" s="5" t="s">
        <v>221</v>
      </c>
      <c r="T12" s="631"/>
      <c r="U12" s="631"/>
      <c r="V12" s="631"/>
    </row>
    <row r="13" spans="1:22" x14ac:dyDescent="0.2">
      <c r="A13" s="158">
        <v>1</v>
      </c>
      <c r="B13" s="109">
        <v>2</v>
      </c>
      <c r="C13" s="8">
        <v>3</v>
      </c>
      <c r="D13" s="109">
        <v>4</v>
      </c>
      <c r="E13" s="109">
        <v>5</v>
      </c>
      <c r="F13" s="8">
        <v>6</v>
      </c>
      <c r="G13" s="109">
        <v>7</v>
      </c>
      <c r="H13" s="109">
        <v>8</v>
      </c>
      <c r="I13" s="8">
        <v>9</v>
      </c>
      <c r="J13" s="109">
        <v>10</v>
      </c>
      <c r="K13" s="109">
        <v>11</v>
      </c>
      <c r="L13" s="8">
        <v>12</v>
      </c>
      <c r="M13" s="109">
        <v>13</v>
      </c>
      <c r="N13" s="109">
        <v>14</v>
      </c>
      <c r="O13" s="8">
        <v>15</v>
      </c>
      <c r="P13" s="109">
        <v>16</v>
      </c>
      <c r="Q13" s="109">
        <v>17</v>
      </c>
      <c r="R13" s="8">
        <v>18</v>
      </c>
      <c r="S13" s="109">
        <v>19</v>
      </c>
      <c r="T13" s="109">
        <v>20</v>
      </c>
      <c r="U13" s="8">
        <v>21</v>
      </c>
      <c r="V13" s="109">
        <v>22</v>
      </c>
    </row>
    <row r="14" spans="1:22" x14ac:dyDescent="0.2">
      <c r="A14" s="370">
        <v>1</v>
      </c>
      <c r="B14" s="18" t="s">
        <v>922</v>
      </c>
      <c r="C14" s="8">
        <v>91</v>
      </c>
      <c r="D14" s="8">
        <v>91</v>
      </c>
      <c r="E14" s="481">
        <v>9.1</v>
      </c>
      <c r="F14" s="8">
        <v>0</v>
      </c>
      <c r="G14" s="406">
        <f>SUM(E14:F14)</f>
        <v>9.1</v>
      </c>
      <c r="H14" s="8">
        <v>0</v>
      </c>
      <c r="I14" s="8">
        <v>0</v>
      </c>
      <c r="J14" s="8">
        <v>0</v>
      </c>
      <c r="K14" s="481">
        <v>6.37</v>
      </c>
      <c r="L14" s="422">
        <v>0</v>
      </c>
      <c r="M14" s="481">
        <f>SUM(K14:L14)</f>
        <v>6.37</v>
      </c>
      <c r="N14" s="405">
        <v>6.37</v>
      </c>
      <c r="O14" s="370">
        <v>0</v>
      </c>
      <c r="P14" s="8">
        <f>SUM(N14:O14)</f>
        <v>6.37</v>
      </c>
      <c r="Q14" s="406">
        <f>K14-N14</f>
        <v>0</v>
      </c>
      <c r="R14" s="8">
        <v>0</v>
      </c>
      <c r="S14" s="406">
        <f>SUM(Q14:R14)</f>
        <v>0</v>
      </c>
      <c r="T14" s="370" t="s">
        <v>927</v>
      </c>
      <c r="U14" s="8">
        <v>91</v>
      </c>
      <c r="V14" s="8">
        <f>U14</f>
        <v>91</v>
      </c>
    </row>
    <row r="15" spans="1:22" x14ac:dyDescent="0.2">
      <c r="A15" s="370">
        <v>2</v>
      </c>
      <c r="B15" s="18" t="s">
        <v>923</v>
      </c>
      <c r="C15" s="8">
        <v>163</v>
      </c>
      <c r="D15" s="8">
        <v>163</v>
      </c>
      <c r="E15" s="481">
        <v>16.3</v>
      </c>
      <c r="F15" s="8">
        <v>0</v>
      </c>
      <c r="G15" s="406">
        <f t="shared" ref="G15:G17" si="0">SUM(E15:F15)</f>
        <v>16.3</v>
      </c>
      <c r="H15" s="8">
        <v>0</v>
      </c>
      <c r="I15" s="8">
        <v>0</v>
      </c>
      <c r="J15" s="8">
        <v>0</v>
      </c>
      <c r="K15" s="481">
        <v>11.41</v>
      </c>
      <c r="L15" s="422">
        <v>0</v>
      </c>
      <c r="M15" s="481">
        <f t="shared" ref="M15:M17" si="1">SUM(K15:L15)</f>
        <v>11.41</v>
      </c>
      <c r="N15" s="481">
        <v>11.41</v>
      </c>
      <c r="O15" s="8">
        <v>0</v>
      </c>
      <c r="P15" s="8">
        <f t="shared" ref="P15:P16" si="2">SUM(N15:O15)</f>
        <v>11.41</v>
      </c>
      <c r="Q15" s="406">
        <f t="shared" ref="Q15:Q16" si="3">K15-N15</f>
        <v>0</v>
      </c>
      <c r="R15" s="8">
        <v>0</v>
      </c>
      <c r="S15" s="406">
        <f t="shared" ref="S15:S17" si="4">SUM(Q15:R15)</f>
        <v>0</v>
      </c>
      <c r="T15" s="370" t="s">
        <v>927</v>
      </c>
      <c r="U15" s="8">
        <v>163</v>
      </c>
      <c r="V15" s="8">
        <f t="shared" ref="V15:V17" si="5">U15</f>
        <v>163</v>
      </c>
    </row>
    <row r="16" spans="1:22" ht="13.5" customHeight="1" x14ac:dyDescent="0.2">
      <c r="A16" s="370">
        <v>3</v>
      </c>
      <c r="B16" s="18" t="s">
        <v>924</v>
      </c>
      <c r="C16" s="8">
        <v>44</v>
      </c>
      <c r="D16" s="8">
        <v>44</v>
      </c>
      <c r="E16" s="481">
        <v>4.4000000000000004</v>
      </c>
      <c r="F16" s="8">
        <v>0</v>
      </c>
      <c r="G16" s="406">
        <f t="shared" si="0"/>
        <v>4.4000000000000004</v>
      </c>
      <c r="H16" s="8">
        <v>0</v>
      </c>
      <c r="I16" s="8">
        <v>0</v>
      </c>
      <c r="J16" s="8">
        <v>0</v>
      </c>
      <c r="K16" s="481">
        <v>3.08</v>
      </c>
      <c r="L16" s="422">
        <v>0</v>
      </c>
      <c r="M16" s="481">
        <f t="shared" si="1"/>
        <v>3.08</v>
      </c>
      <c r="N16" s="481">
        <v>3.08</v>
      </c>
      <c r="O16" s="8">
        <v>0</v>
      </c>
      <c r="P16" s="8">
        <f t="shared" si="2"/>
        <v>3.08</v>
      </c>
      <c r="Q16" s="406">
        <f t="shared" si="3"/>
        <v>0</v>
      </c>
      <c r="R16" s="8">
        <v>0</v>
      </c>
      <c r="S16" s="406">
        <f t="shared" si="4"/>
        <v>0</v>
      </c>
      <c r="T16" s="370" t="s">
        <v>927</v>
      </c>
      <c r="U16" s="8">
        <v>44</v>
      </c>
      <c r="V16" s="8">
        <f t="shared" si="5"/>
        <v>44</v>
      </c>
    </row>
    <row r="17" spans="1:22" x14ac:dyDescent="0.2">
      <c r="A17" s="29" t="s">
        <v>19</v>
      </c>
      <c r="B17" s="9"/>
      <c r="C17" s="373">
        <f>SUM(C14:C16)</f>
        <v>298</v>
      </c>
      <c r="D17" s="373">
        <f>SUM(D14:D16)</f>
        <v>298</v>
      </c>
      <c r="E17" s="437">
        <v>29.8</v>
      </c>
      <c r="F17" s="373">
        <v>0</v>
      </c>
      <c r="G17" s="402">
        <f t="shared" si="0"/>
        <v>29.8</v>
      </c>
      <c r="H17" s="373">
        <v>0</v>
      </c>
      <c r="I17" s="373">
        <v>0</v>
      </c>
      <c r="J17" s="373">
        <v>0</v>
      </c>
      <c r="K17" s="402">
        <f>K14+K15+K16</f>
        <v>20.86</v>
      </c>
      <c r="L17" s="373">
        <v>0</v>
      </c>
      <c r="M17" s="402">
        <f t="shared" si="1"/>
        <v>20.86</v>
      </c>
      <c r="N17" s="402">
        <f>SUM(N14:N16)</f>
        <v>20.86</v>
      </c>
      <c r="O17" s="373">
        <v>0</v>
      </c>
      <c r="P17" s="373">
        <f>SUM(N17:O17)</f>
        <v>20.86</v>
      </c>
      <c r="Q17" s="402">
        <f>K17-N17</f>
        <v>0</v>
      </c>
      <c r="R17" s="373">
        <v>0</v>
      </c>
      <c r="S17" s="402">
        <f t="shared" si="4"/>
        <v>0</v>
      </c>
      <c r="T17" s="373"/>
      <c r="U17" s="373">
        <f>SUM(U14:U16)</f>
        <v>298</v>
      </c>
      <c r="V17" s="373">
        <f t="shared" si="5"/>
        <v>298</v>
      </c>
    </row>
    <row r="18" spans="1:22" x14ac:dyDescent="0.2">
      <c r="E18" s="483"/>
    </row>
    <row r="19" spans="1:22" x14ac:dyDescent="0.2">
      <c r="E19" s="482"/>
      <c r="F19" s="483"/>
      <c r="G19" s="483"/>
      <c r="H19" s="483"/>
      <c r="I19" s="483"/>
      <c r="J19" s="483"/>
      <c r="K19" s="483"/>
      <c r="L19" s="483"/>
      <c r="M19" s="483"/>
      <c r="N19" s="482"/>
      <c r="O19" s="483"/>
      <c r="P19" s="483"/>
      <c r="Q19" s="483"/>
    </row>
    <row r="22" spans="1:22" x14ac:dyDescent="0.2">
      <c r="A22" s="14" t="s">
        <v>12</v>
      </c>
      <c r="B22" s="14"/>
      <c r="C22" s="14"/>
      <c r="D22" s="14"/>
      <c r="E22" s="14"/>
      <c r="F22" s="14"/>
      <c r="G22" s="14"/>
      <c r="H22" s="14"/>
      <c r="I22" s="14"/>
      <c r="J22" s="14"/>
      <c r="K22" s="14"/>
      <c r="L22" s="14"/>
      <c r="M22" s="14"/>
      <c r="N22" s="15"/>
      <c r="O22" s="15"/>
      <c r="P22" s="573" t="s">
        <v>13</v>
      </c>
      <c r="Q22" s="573"/>
      <c r="U22" s="14"/>
    </row>
    <row r="23" spans="1:22" x14ac:dyDescent="0.2">
      <c r="A23" s="573" t="s">
        <v>14</v>
      </c>
      <c r="B23" s="573"/>
      <c r="C23" s="573"/>
      <c r="D23" s="573"/>
      <c r="E23" s="573"/>
      <c r="F23" s="573"/>
      <c r="G23" s="573"/>
      <c r="H23" s="573"/>
      <c r="I23" s="573"/>
      <c r="J23" s="573"/>
      <c r="K23" s="573"/>
      <c r="L23" s="573"/>
      <c r="M23" s="573"/>
      <c r="N23" s="573"/>
      <c r="O23" s="573"/>
      <c r="P23" s="573"/>
      <c r="Q23" s="573"/>
    </row>
    <row r="24" spans="1:22" x14ac:dyDescent="0.2">
      <c r="A24" s="573" t="s">
        <v>20</v>
      </c>
      <c r="B24" s="573"/>
      <c r="C24" s="573"/>
      <c r="D24" s="573"/>
      <c r="E24" s="573"/>
      <c r="F24" s="573"/>
      <c r="G24" s="573"/>
      <c r="H24" s="573"/>
      <c r="I24" s="573"/>
      <c r="J24" s="573"/>
      <c r="K24" s="573"/>
      <c r="L24" s="573"/>
      <c r="M24" s="573"/>
      <c r="N24" s="573"/>
      <c r="O24" s="573"/>
      <c r="P24" s="573"/>
      <c r="Q24" s="573"/>
    </row>
    <row r="25" spans="1:22" x14ac:dyDescent="0.2">
      <c r="O25" s="547" t="s">
        <v>87</v>
      </c>
      <c r="P25" s="547"/>
      <c r="Q25" s="547"/>
    </row>
  </sheetData>
  <mergeCells count="23">
    <mergeCell ref="Q1:V1"/>
    <mergeCell ref="O25:Q25"/>
    <mergeCell ref="P22:Q22"/>
    <mergeCell ref="A23:Q23"/>
    <mergeCell ref="A24:Q24"/>
    <mergeCell ref="H11:J11"/>
    <mergeCell ref="Q11:S11"/>
    <mergeCell ref="A3:Q3"/>
    <mergeCell ref="T11:T12"/>
    <mergeCell ref="K11:M11"/>
    <mergeCell ref="D11:D12"/>
    <mergeCell ref="P10:V10"/>
    <mergeCell ref="C11:C12"/>
    <mergeCell ref="B11:B12"/>
    <mergeCell ref="N11:P11"/>
    <mergeCell ref="U9:V9"/>
    <mergeCell ref="A5:Q5"/>
    <mergeCell ref="A8:S8"/>
    <mergeCell ref="A4:P4"/>
    <mergeCell ref="V11:V12"/>
    <mergeCell ref="U11:U12"/>
    <mergeCell ref="E11:G11"/>
    <mergeCell ref="A11:A12"/>
  </mergeCells>
  <printOptions horizontalCentered="1"/>
  <pageMargins left="0.70866141732283472" right="0.70866141732283472" top="0.23622047244094491" bottom="0" header="0.31496062992125984" footer="0.31496062992125984"/>
  <pageSetup paperSize="9"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4"/>
  <sheetViews>
    <sheetView topLeftCell="A4" zoomScale="80" zoomScaleNormal="80" zoomScaleSheetLayoutView="85" workbookViewId="0">
      <selection activeCell="A15" sqref="A15:V15"/>
    </sheetView>
  </sheetViews>
  <sheetFormatPr defaultRowHeight="12.75" x14ac:dyDescent="0.2"/>
  <cols>
    <col min="2" max="2" width="11.5703125" customWidth="1"/>
    <col min="3" max="3" width="14.7109375" customWidth="1"/>
    <col min="4" max="4" width="11.140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670" t="s">
        <v>209</v>
      </c>
      <c r="R1" s="670"/>
      <c r="S1" s="670"/>
      <c r="T1" s="670"/>
      <c r="U1" s="670"/>
      <c r="V1" s="670"/>
    </row>
    <row r="3" spans="1:22" ht="15" x14ac:dyDescent="0.2">
      <c r="A3" s="638" t="s">
        <v>0</v>
      </c>
      <c r="B3" s="638"/>
      <c r="C3" s="638"/>
      <c r="D3" s="638"/>
      <c r="E3" s="638"/>
      <c r="F3" s="638"/>
      <c r="G3" s="638"/>
      <c r="H3" s="638"/>
      <c r="I3" s="638"/>
      <c r="J3" s="638"/>
      <c r="K3" s="638"/>
      <c r="L3" s="638"/>
      <c r="M3" s="638"/>
      <c r="N3" s="638"/>
      <c r="O3" s="638"/>
      <c r="P3" s="638"/>
      <c r="Q3" s="638"/>
    </row>
    <row r="4" spans="1:22" ht="20.25" x14ac:dyDescent="0.3">
      <c r="A4" s="610" t="s">
        <v>757</v>
      </c>
      <c r="B4" s="610"/>
      <c r="C4" s="610"/>
      <c r="D4" s="610"/>
      <c r="E4" s="610"/>
      <c r="F4" s="610"/>
      <c r="G4" s="610"/>
      <c r="H4" s="610"/>
      <c r="I4" s="610"/>
      <c r="J4" s="610"/>
      <c r="K4" s="610"/>
      <c r="L4" s="610"/>
      <c r="M4" s="610"/>
      <c r="N4" s="610"/>
      <c r="O4" s="610"/>
      <c r="P4" s="610"/>
      <c r="Q4" s="43"/>
    </row>
    <row r="5" spans="1:22" ht="15.75" x14ac:dyDescent="0.25">
      <c r="A5" s="667" t="s">
        <v>213</v>
      </c>
      <c r="B5" s="667"/>
      <c r="C5" s="667"/>
      <c r="D5" s="667"/>
      <c r="E5" s="667"/>
      <c r="F5" s="667"/>
      <c r="G5" s="667"/>
      <c r="H5" s="667"/>
      <c r="I5" s="667"/>
      <c r="J5" s="667"/>
      <c r="K5" s="667"/>
      <c r="L5" s="667"/>
      <c r="M5" s="667"/>
      <c r="N5" s="667"/>
      <c r="O5" s="667"/>
      <c r="P5" s="667"/>
      <c r="Q5" s="667"/>
    </row>
    <row r="6" spans="1:22" x14ac:dyDescent="0.2">
      <c r="A6" s="35"/>
      <c r="B6" s="35"/>
      <c r="C6" s="159"/>
      <c r="D6" s="35"/>
      <c r="E6" s="35"/>
      <c r="F6" s="35"/>
      <c r="G6" s="35"/>
      <c r="H6" s="35"/>
      <c r="I6" s="35"/>
      <c r="J6" s="35"/>
      <c r="K6" s="35"/>
      <c r="L6" s="35"/>
      <c r="M6" s="35"/>
      <c r="N6" s="35"/>
      <c r="O6" s="35"/>
      <c r="P6" s="35"/>
      <c r="Q6" s="35"/>
      <c r="U6" s="35"/>
    </row>
    <row r="7" spans="1:22" ht="15.75" x14ac:dyDescent="0.25">
      <c r="A7" s="545" t="s">
        <v>829</v>
      </c>
      <c r="B7" s="545"/>
      <c r="C7" s="545"/>
      <c r="D7" s="545"/>
      <c r="E7" s="545"/>
      <c r="F7" s="545"/>
      <c r="G7" s="545"/>
      <c r="H7" s="545"/>
      <c r="I7" s="545"/>
      <c r="J7" s="545"/>
      <c r="K7" s="545"/>
      <c r="L7" s="545"/>
      <c r="M7" s="545"/>
      <c r="N7" s="545"/>
      <c r="O7" s="545"/>
      <c r="P7" s="545"/>
      <c r="Q7" s="545"/>
      <c r="R7" s="545"/>
      <c r="S7" s="545"/>
    </row>
    <row r="8" spans="1:22" ht="15.75" x14ac:dyDescent="0.25">
      <c r="A8" s="46"/>
      <c r="B8" s="39"/>
      <c r="C8" s="39"/>
      <c r="D8" s="39"/>
      <c r="E8" s="39"/>
      <c r="F8" s="39"/>
      <c r="G8" s="39"/>
      <c r="H8" s="39"/>
      <c r="I8" s="39"/>
      <c r="J8" s="39"/>
      <c r="K8" s="39"/>
      <c r="L8" s="39"/>
      <c r="M8" s="39"/>
      <c r="N8" s="39"/>
      <c r="O8" s="39"/>
      <c r="P8" s="674" t="s">
        <v>228</v>
      </c>
      <c r="Q8" s="674"/>
      <c r="R8" s="674"/>
      <c r="S8" s="674"/>
      <c r="T8" s="674"/>
      <c r="U8" s="674"/>
      <c r="V8" s="674"/>
    </row>
    <row r="9" spans="1:22" x14ac:dyDescent="0.2">
      <c r="P9" s="623" t="s">
        <v>844</v>
      </c>
      <c r="Q9" s="623"/>
      <c r="R9" s="623"/>
      <c r="S9" s="623"/>
      <c r="T9" s="623"/>
      <c r="U9" s="623"/>
      <c r="V9" s="623"/>
    </row>
    <row r="10" spans="1:22" ht="28.5" customHeight="1" x14ac:dyDescent="0.2">
      <c r="A10" s="668" t="s">
        <v>26</v>
      </c>
      <c r="B10" s="630" t="s">
        <v>207</v>
      </c>
      <c r="C10" s="630" t="s">
        <v>376</v>
      </c>
      <c r="D10" s="630" t="s">
        <v>483</v>
      </c>
      <c r="E10" s="548" t="s">
        <v>869</v>
      </c>
      <c r="F10" s="548"/>
      <c r="G10" s="548"/>
      <c r="H10" s="517" t="s">
        <v>839</v>
      </c>
      <c r="I10" s="559"/>
      <c r="J10" s="518"/>
      <c r="K10" s="582" t="s">
        <v>378</v>
      </c>
      <c r="L10" s="583"/>
      <c r="M10" s="662"/>
      <c r="N10" s="671" t="s">
        <v>159</v>
      </c>
      <c r="O10" s="672"/>
      <c r="P10" s="673"/>
      <c r="Q10" s="521" t="s">
        <v>870</v>
      </c>
      <c r="R10" s="521"/>
      <c r="S10" s="521"/>
      <c r="T10" s="630" t="s">
        <v>250</v>
      </c>
      <c r="U10" s="630" t="s">
        <v>431</v>
      </c>
      <c r="V10" s="630" t="s">
        <v>379</v>
      </c>
    </row>
    <row r="11" spans="1:22" ht="69" customHeight="1" x14ac:dyDescent="0.2">
      <c r="A11" s="669"/>
      <c r="B11" s="631"/>
      <c r="C11" s="631"/>
      <c r="D11" s="631"/>
      <c r="E11" s="5" t="s">
        <v>182</v>
      </c>
      <c r="F11" s="5" t="s">
        <v>208</v>
      </c>
      <c r="G11" s="5" t="s">
        <v>19</v>
      </c>
      <c r="H11" s="5" t="s">
        <v>182</v>
      </c>
      <c r="I11" s="5" t="s">
        <v>208</v>
      </c>
      <c r="J11" s="5" t="s">
        <v>19</v>
      </c>
      <c r="K11" s="5" t="s">
        <v>182</v>
      </c>
      <c r="L11" s="5" t="s">
        <v>208</v>
      </c>
      <c r="M11" s="5" t="s">
        <v>19</v>
      </c>
      <c r="N11" s="5" t="s">
        <v>182</v>
      </c>
      <c r="O11" s="5" t="s">
        <v>208</v>
      </c>
      <c r="P11" s="5" t="s">
        <v>19</v>
      </c>
      <c r="Q11" s="5" t="s">
        <v>238</v>
      </c>
      <c r="R11" s="5" t="s">
        <v>220</v>
      </c>
      <c r="S11" s="5" t="s">
        <v>221</v>
      </c>
      <c r="T11" s="631"/>
      <c r="U11" s="631"/>
      <c r="V11" s="631"/>
    </row>
    <row r="12" spans="1:22" x14ac:dyDescent="0.2">
      <c r="A12" s="158">
        <v>1</v>
      </c>
      <c r="B12" s="109">
        <v>2</v>
      </c>
      <c r="C12" s="8">
        <v>3</v>
      </c>
      <c r="D12" s="158">
        <v>4</v>
      </c>
      <c r="E12" s="109">
        <v>5</v>
      </c>
      <c r="F12" s="8">
        <v>6</v>
      </c>
      <c r="G12" s="158">
        <v>7</v>
      </c>
      <c r="H12" s="109">
        <v>8</v>
      </c>
      <c r="I12" s="8">
        <v>9</v>
      </c>
      <c r="J12" s="158">
        <v>10</v>
      </c>
      <c r="K12" s="109">
        <v>11</v>
      </c>
      <c r="L12" s="8">
        <v>12</v>
      </c>
      <c r="M12" s="158">
        <v>13</v>
      </c>
      <c r="N12" s="109">
        <v>14</v>
      </c>
      <c r="O12" s="8">
        <v>15</v>
      </c>
      <c r="P12" s="158">
        <v>16</v>
      </c>
      <c r="Q12" s="109">
        <v>17</v>
      </c>
      <c r="R12" s="8">
        <v>18</v>
      </c>
      <c r="S12" s="158">
        <v>19</v>
      </c>
      <c r="T12" s="109">
        <v>20</v>
      </c>
      <c r="U12" s="158">
        <v>21</v>
      </c>
      <c r="V12" s="109">
        <v>22</v>
      </c>
    </row>
    <row r="13" spans="1:22" x14ac:dyDescent="0.2">
      <c r="A13" s="370">
        <v>1</v>
      </c>
      <c r="B13" s="18" t="s">
        <v>922</v>
      </c>
      <c r="C13" s="8">
        <v>223</v>
      </c>
      <c r="D13" s="8">
        <v>223</v>
      </c>
      <c r="E13" s="422">
        <v>22.3</v>
      </c>
      <c r="F13" s="8">
        <v>0</v>
      </c>
      <c r="G13" s="8">
        <f>SUM(E13:F13)</f>
        <v>22.3</v>
      </c>
      <c r="H13" s="8">
        <v>0</v>
      </c>
      <c r="I13" s="8">
        <v>0</v>
      </c>
      <c r="J13" s="8">
        <v>0</v>
      </c>
      <c r="K13" s="422">
        <v>15.61</v>
      </c>
      <c r="L13" s="422">
        <v>0</v>
      </c>
      <c r="M13" s="422">
        <f>SUM(K13:L13)</f>
        <v>15.61</v>
      </c>
      <c r="N13" s="422">
        <v>15.61</v>
      </c>
      <c r="O13" s="8">
        <v>0</v>
      </c>
      <c r="P13" s="8">
        <f>SUM(N13:O13)</f>
        <v>15.61</v>
      </c>
      <c r="Q13" s="8">
        <f>K13-N13</f>
        <v>0</v>
      </c>
      <c r="R13" s="8">
        <v>0</v>
      </c>
      <c r="S13" s="8">
        <f>SUM(Q13:R13)</f>
        <v>0</v>
      </c>
      <c r="T13" s="370" t="s">
        <v>927</v>
      </c>
      <c r="U13" s="8">
        <v>223</v>
      </c>
      <c r="V13" s="8">
        <f>U13</f>
        <v>223</v>
      </c>
    </row>
    <row r="14" spans="1:22" x14ac:dyDescent="0.2">
      <c r="A14" s="370">
        <v>2</v>
      </c>
      <c r="B14" s="18" t="s">
        <v>923</v>
      </c>
      <c r="C14" s="8">
        <v>148</v>
      </c>
      <c r="D14" s="8">
        <v>148</v>
      </c>
      <c r="E14" s="422">
        <v>14.8</v>
      </c>
      <c r="F14" s="8">
        <v>0</v>
      </c>
      <c r="G14" s="8">
        <f>SUM(E14:F14)</f>
        <v>14.8</v>
      </c>
      <c r="H14" s="8">
        <v>0</v>
      </c>
      <c r="I14" s="8">
        <v>0</v>
      </c>
      <c r="J14" s="8">
        <v>0</v>
      </c>
      <c r="K14" s="422">
        <v>10.36</v>
      </c>
      <c r="L14" s="422">
        <v>0</v>
      </c>
      <c r="M14" s="422">
        <f>SUM(K14:L14)</f>
        <v>10.36</v>
      </c>
      <c r="N14" s="422">
        <v>10.36</v>
      </c>
      <c r="O14" s="8">
        <v>0</v>
      </c>
      <c r="P14" s="8">
        <f>SUM(N14:O14)</f>
        <v>10.36</v>
      </c>
      <c r="Q14" s="8">
        <f>K14-N14</f>
        <v>0</v>
      </c>
      <c r="R14" s="8">
        <v>0</v>
      </c>
      <c r="S14" s="8">
        <f>SUM(Q14:R14)</f>
        <v>0</v>
      </c>
      <c r="T14" s="370" t="s">
        <v>927</v>
      </c>
      <c r="U14" s="8">
        <v>148</v>
      </c>
      <c r="V14" s="8">
        <f>U14</f>
        <v>148</v>
      </c>
    </row>
    <row r="15" spans="1:22" ht="16.5" customHeight="1" x14ac:dyDescent="0.2">
      <c r="A15" s="370">
        <v>3</v>
      </c>
      <c r="B15" s="18" t="s">
        <v>924</v>
      </c>
      <c r="C15" s="8">
        <v>52</v>
      </c>
      <c r="D15" s="8">
        <v>52</v>
      </c>
      <c r="E15" s="422">
        <v>5.2</v>
      </c>
      <c r="F15" s="8">
        <v>0</v>
      </c>
      <c r="G15" s="8">
        <f>SUM(E15:F15)</f>
        <v>5.2</v>
      </c>
      <c r="H15" s="8">
        <v>0</v>
      </c>
      <c r="I15" s="8">
        <v>0</v>
      </c>
      <c r="J15" s="8">
        <v>0</v>
      </c>
      <c r="K15" s="422">
        <v>3.64</v>
      </c>
      <c r="L15" s="422">
        <v>0</v>
      </c>
      <c r="M15" s="422">
        <f>SUM(K15:L15)</f>
        <v>3.64</v>
      </c>
      <c r="N15" s="422">
        <v>3.64</v>
      </c>
      <c r="O15" s="8">
        <v>0</v>
      </c>
      <c r="P15" s="8">
        <f>SUM(N15:O15)</f>
        <v>3.64</v>
      </c>
      <c r="Q15" s="8">
        <f>K15-N15</f>
        <v>0</v>
      </c>
      <c r="R15" s="8">
        <v>0</v>
      </c>
      <c r="S15" s="8">
        <f>SUM(Q15:R15)</f>
        <v>0</v>
      </c>
      <c r="T15" s="370" t="s">
        <v>927</v>
      </c>
      <c r="U15" s="8">
        <v>52</v>
      </c>
      <c r="V15" s="8">
        <f>U15</f>
        <v>52</v>
      </c>
    </row>
    <row r="16" spans="1:22" x14ac:dyDescent="0.2">
      <c r="A16" s="29" t="s">
        <v>19</v>
      </c>
      <c r="B16" s="9"/>
      <c r="C16" s="373">
        <f>SUM(C13:C15)</f>
        <v>423</v>
      </c>
      <c r="D16" s="373">
        <f>SUM(D13:D15)</f>
        <v>423</v>
      </c>
      <c r="E16" s="260">
        <f>SUM(E13:E15)</f>
        <v>42.300000000000004</v>
      </c>
      <c r="F16" s="373">
        <v>0</v>
      </c>
      <c r="G16" s="373">
        <f>SUM(E16:F16)</f>
        <v>42.300000000000004</v>
      </c>
      <c r="H16" s="373">
        <v>0</v>
      </c>
      <c r="I16" s="373">
        <v>0</v>
      </c>
      <c r="J16" s="373">
        <v>0</v>
      </c>
      <c r="K16" s="260">
        <f>SUM(K13:K15)</f>
        <v>29.61</v>
      </c>
      <c r="L16" s="260">
        <v>0</v>
      </c>
      <c r="M16" s="260">
        <f>SUM(K16:L16)</f>
        <v>29.61</v>
      </c>
      <c r="N16" s="260">
        <f>SUM(N13:N15)</f>
        <v>29.61</v>
      </c>
      <c r="O16" s="373">
        <v>0</v>
      </c>
      <c r="P16" s="373">
        <f>SUM(N16:O16)</f>
        <v>29.61</v>
      </c>
      <c r="Q16" s="373">
        <f>K16-N16</f>
        <v>0</v>
      </c>
      <c r="R16" s="373">
        <v>0</v>
      </c>
      <c r="S16" s="373">
        <f>SUM(Q16:R16)</f>
        <v>0</v>
      </c>
      <c r="T16" s="373"/>
      <c r="U16" s="373">
        <f>SUM(U13:U15)</f>
        <v>423</v>
      </c>
      <c r="V16" s="373">
        <f>U16</f>
        <v>423</v>
      </c>
    </row>
    <row r="18" spans="1:21" x14ac:dyDescent="0.2">
      <c r="K18" s="484"/>
    </row>
    <row r="19" spans="1:21" x14ac:dyDescent="0.2">
      <c r="K19" s="484"/>
    </row>
    <row r="20" spans="1:21" x14ac:dyDescent="0.2">
      <c r="K20" s="484"/>
    </row>
    <row r="21" spans="1:21" x14ac:dyDescent="0.2">
      <c r="A21" s="14" t="s">
        <v>12</v>
      </c>
      <c r="B21" s="14"/>
      <c r="C21" s="14"/>
      <c r="D21" s="14"/>
      <c r="E21" s="14"/>
      <c r="F21" s="14"/>
      <c r="G21" s="14"/>
      <c r="H21" s="14"/>
      <c r="I21" s="14"/>
      <c r="J21" s="14"/>
      <c r="K21" s="485"/>
      <c r="L21" s="14"/>
      <c r="M21" s="14"/>
      <c r="N21" s="15"/>
      <c r="O21" s="15"/>
      <c r="P21" s="573" t="s">
        <v>13</v>
      </c>
      <c r="Q21" s="573"/>
      <c r="U21" s="14"/>
    </row>
    <row r="22" spans="1:21" x14ac:dyDescent="0.2">
      <c r="A22" s="573" t="s">
        <v>14</v>
      </c>
      <c r="B22" s="573"/>
      <c r="C22" s="573"/>
      <c r="D22" s="573"/>
      <c r="E22" s="573"/>
      <c r="F22" s="573"/>
      <c r="G22" s="573"/>
      <c r="H22" s="573"/>
      <c r="I22" s="573"/>
      <c r="J22" s="573"/>
      <c r="K22" s="573"/>
      <c r="L22" s="573"/>
      <c r="M22" s="573"/>
      <c r="N22" s="573"/>
      <c r="O22" s="573"/>
      <c r="P22" s="573"/>
      <c r="Q22" s="573"/>
    </row>
    <row r="23" spans="1:21" x14ac:dyDescent="0.2">
      <c r="A23" s="573" t="s">
        <v>20</v>
      </c>
      <c r="B23" s="573"/>
      <c r="C23" s="573"/>
      <c r="D23" s="573"/>
      <c r="E23" s="573"/>
      <c r="F23" s="573"/>
      <c r="G23" s="573"/>
      <c r="H23" s="573"/>
      <c r="I23" s="573"/>
      <c r="J23" s="573"/>
      <c r="K23" s="573"/>
      <c r="L23" s="573"/>
      <c r="M23" s="573"/>
      <c r="N23" s="573"/>
      <c r="O23" s="573"/>
      <c r="P23" s="573"/>
      <c r="Q23" s="573"/>
    </row>
    <row r="24" spans="1:21" x14ac:dyDescent="0.2">
      <c r="O24" s="547" t="s">
        <v>87</v>
      </c>
      <c r="P24" s="547"/>
      <c r="Q24" s="547"/>
    </row>
  </sheetData>
  <mergeCells count="23">
    <mergeCell ref="O24:Q24"/>
    <mergeCell ref="U10:U11"/>
    <mergeCell ref="T10:T11"/>
    <mergeCell ref="A10:A11"/>
    <mergeCell ref="B10:B11"/>
    <mergeCell ref="C10:C11"/>
    <mergeCell ref="P21:Q21"/>
    <mergeCell ref="A22:Q22"/>
    <mergeCell ref="A23:Q23"/>
    <mergeCell ref="D10:D11"/>
    <mergeCell ref="E10:G10"/>
    <mergeCell ref="H10:J10"/>
    <mergeCell ref="P8:V8"/>
    <mergeCell ref="Q1:V1"/>
    <mergeCell ref="K10:M10"/>
    <mergeCell ref="N10:P10"/>
    <mergeCell ref="Q10:S10"/>
    <mergeCell ref="A3:Q3"/>
    <mergeCell ref="A4:P4"/>
    <mergeCell ref="A5:Q5"/>
    <mergeCell ref="A7:S7"/>
    <mergeCell ref="P9:V9"/>
    <mergeCell ref="V10:V11"/>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1"/>
  <sheetViews>
    <sheetView zoomScaleSheetLayoutView="100" workbookViewId="0">
      <selection activeCell="A14" sqref="A14:I14"/>
    </sheetView>
  </sheetViews>
  <sheetFormatPr defaultRowHeight="12.75" x14ac:dyDescent="0.2"/>
  <cols>
    <col min="1" max="1" width="9.140625" style="15"/>
    <col min="2" max="2" width="17.140625" style="15" customWidth="1"/>
    <col min="3" max="3" width="16.5703125" style="15" customWidth="1"/>
    <col min="4" max="4" width="15.85546875" style="15" customWidth="1"/>
    <col min="5" max="5" width="18.85546875" style="15" customWidth="1"/>
    <col min="6" max="6" width="19" style="15" customWidth="1"/>
    <col min="7" max="7" width="22.5703125" style="15" customWidth="1"/>
    <col min="8" max="8" width="16.7109375" style="15" customWidth="1"/>
    <col min="9" max="9" width="30.140625" style="15" customWidth="1"/>
    <col min="10" max="16384" width="9.140625" style="15"/>
  </cols>
  <sheetData>
    <row r="1" spans="1:22" customFormat="1" ht="15" x14ac:dyDescent="0.2">
      <c r="I1" s="40" t="s">
        <v>69</v>
      </c>
      <c r="J1" s="42"/>
    </row>
    <row r="2" spans="1:22" customFormat="1" ht="15" x14ac:dyDescent="0.2">
      <c r="D2" s="44" t="s">
        <v>0</v>
      </c>
      <c r="E2" s="44"/>
      <c r="F2" s="44"/>
      <c r="G2" s="44"/>
      <c r="H2" s="44"/>
      <c r="I2" s="44"/>
      <c r="J2" s="44"/>
    </row>
    <row r="3" spans="1:22" customFormat="1" ht="20.25" customHeight="1" x14ac:dyDescent="0.3">
      <c r="B3" s="161"/>
      <c r="C3" s="675" t="s">
        <v>757</v>
      </c>
      <c r="D3" s="675"/>
      <c r="E3" s="675"/>
      <c r="F3" s="675"/>
      <c r="G3" s="128"/>
      <c r="H3" s="128"/>
      <c r="I3" s="128"/>
      <c r="J3" s="43"/>
    </row>
    <row r="4" spans="1:22" customFormat="1" ht="10.5" customHeight="1" x14ac:dyDescent="0.2"/>
    <row r="5" spans="1:22" ht="30.75" customHeight="1" x14ac:dyDescent="0.2">
      <c r="A5" s="676" t="s">
        <v>830</v>
      </c>
      <c r="B5" s="676"/>
      <c r="C5" s="676"/>
      <c r="D5" s="676"/>
      <c r="E5" s="676"/>
      <c r="F5" s="676"/>
      <c r="G5" s="676"/>
      <c r="H5" s="676"/>
      <c r="I5" s="676"/>
    </row>
    <row r="7" spans="1:22" ht="0.75" customHeight="1" x14ac:dyDescent="0.2"/>
    <row r="8" spans="1:22" x14ac:dyDescent="0.2">
      <c r="A8" s="14" t="s">
        <v>29</v>
      </c>
      <c r="I8" s="32" t="s">
        <v>25</v>
      </c>
    </row>
    <row r="9" spans="1:22" x14ac:dyDescent="0.2">
      <c r="D9" s="623" t="s">
        <v>844</v>
      </c>
      <c r="E9" s="623"/>
      <c r="F9" s="623"/>
      <c r="G9" s="623"/>
      <c r="H9" s="623"/>
      <c r="I9" s="623"/>
      <c r="U9" s="18"/>
      <c r="V9" s="21"/>
    </row>
    <row r="10" spans="1:22" ht="44.25" customHeight="1" x14ac:dyDescent="0.2">
      <c r="A10" s="5" t="s">
        <v>2</v>
      </c>
      <c r="B10" s="5" t="s">
        <v>3</v>
      </c>
      <c r="C10" s="356" t="s">
        <v>869</v>
      </c>
      <c r="D10" s="356" t="s">
        <v>871</v>
      </c>
      <c r="E10" s="2" t="s">
        <v>118</v>
      </c>
      <c r="F10" s="5" t="s">
        <v>231</v>
      </c>
      <c r="G10" s="2" t="s">
        <v>723</v>
      </c>
      <c r="H10" s="2" t="s">
        <v>159</v>
      </c>
      <c r="I10" s="33" t="s">
        <v>872</v>
      </c>
    </row>
    <row r="11" spans="1:22" s="116" customFormat="1" ht="15.75" customHeight="1" x14ac:dyDescent="0.2">
      <c r="A11" s="66">
        <v>1</v>
      </c>
      <c r="B11" s="65">
        <v>2</v>
      </c>
      <c r="C11" s="496">
        <v>3</v>
      </c>
      <c r="D11" s="497">
        <v>4</v>
      </c>
      <c r="E11" s="496">
        <v>5</v>
      </c>
      <c r="F11" s="497">
        <v>6</v>
      </c>
      <c r="G11" s="496">
        <v>7</v>
      </c>
      <c r="H11" s="497">
        <v>8</v>
      </c>
      <c r="I11" s="66">
        <v>9</v>
      </c>
    </row>
    <row r="12" spans="1:22" x14ac:dyDescent="0.2">
      <c r="A12" s="370">
        <v>1</v>
      </c>
      <c r="B12" s="18" t="s">
        <v>922</v>
      </c>
      <c r="C12" s="397">
        <v>2.42</v>
      </c>
      <c r="D12" s="397">
        <v>0</v>
      </c>
      <c r="E12" s="397">
        <v>1.41</v>
      </c>
      <c r="F12" s="397" t="s">
        <v>926</v>
      </c>
      <c r="G12" s="397">
        <v>7.4999999999999997E-3</v>
      </c>
      <c r="H12" s="397">
        <v>1.38</v>
      </c>
      <c r="I12" s="370">
        <f>E12-H12</f>
        <v>3.0000000000000027E-2</v>
      </c>
    </row>
    <row r="13" spans="1:22" x14ac:dyDescent="0.2">
      <c r="A13" s="370">
        <v>2</v>
      </c>
      <c r="B13" s="18" t="s">
        <v>923</v>
      </c>
      <c r="C13" s="397">
        <v>1.73</v>
      </c>
      <c r="D13" s="397">
        <v>0</v>
      </c>
      <c r="E13" s="397">
        <v>1.01</v>
      </c>
      <c r="F13" s="397" t="s">
        <v>926</v>
      </c>
      <c r="G13" s="397">
        <v>7.4999999999999997E-3</v>
      </c>
      <c r="H13" s="397">
        <v>1.01</v>
      </c>
      <c r="I13" s="403">
        <f t="shared" ref="I13:I14" si="0">E13-H13</f>
        <v>0</v>
      </c>
    </row>
    <row r="14" spans="1:22" x14ac:dyDescent="0.2">
      <c r="A14" s="370">
        <v>3</v>
      </c>
      <c r="B14" s="18" t="s">
        <v>924</v>
      </c>
      <c r="C14" s="397">
        <v>0.65</v>
      </c>
      <c r="D14" s="397">
        <v>0</v>
      </c>
      <c r="E14" s="397">
        <v>0.38</v>
      </c>
      <c r="F14" s="397" t="s">
        <v>926</v>
      </c>
      <c r="G14" s="397">
        <v>7.4999999999999997E-3</v>
      </c>
      <c r="H14" s="397">
        <v>0.37</v>
      </c>
      <c r="I14" s="370">
        <f t="shared" si="0"/>
        <v>1.0000000000000009E-2</v>
      </c>
    </row>
    <row r="15" spans="1:22" x14ac:dyDescent="0.2">
      <c r="A15" s="370"/>
      <c r="B15" s="29" t="s">
        <v>94</v>
      </c>
      <c r="C15" s="260">
        <f>C12+C13+C14</f>
        <v>4.8000000000000007</v>
      </c>
      <c r="D15" s="260">
        <v>0</v>
      </c>
      <c r="E15" s="260">
        <f>SUM(E12:E14)</f>
        <v>2.8</v>
      </c>
      <c r="F15" s="260" t="s">
        <v>926</v>
      </c>
      <c r="G15" s="260">
        <v>7.4999999999999997E-3</v>
      </c>
      <c r="H15" s="260">
        <f>H12+H13+H14</f>
        <v>2.76</v>
      </c>
      <c r="I15" s="373">
        <f>E15-H15</f>
        <v>4.0000000000000036E-2</v>
      </c>
    </row>
    <row r="16" spans="1:22" x14ac:dyDescent="0.2">
      <c r="C16" s="498"/>
      <c r="D16" s="498"/>
      <c r="E16" s="499"/>
      <c r="F16" s="499"/>
      <c r="G16" s="499"/>
      <c r="H16" s="473"/>
      <c r="I16" s="21"/>
    </row>
    <row r="17" spans="1:12" x14ac:dyDescent="0.2">
      <c r="E17" s="11"/>
      <c r="F17" s="11"/>
      <c r="G17" s="11"/>
      <c r="H17" s="30"/>
      <c r="I17" s="21"/>
    </row>
    <row r="18" spans="1:12" x14ac:dyDescent="0.2">
      <c r="A18" s="35" t="s">
        <v>12</v>
      </c>
      <c r="E18" s="35"/>
      <c r="F18" s="35"/>
      <c r="G18" s="35"/>
      <c r="I18" s="571" t="s">
        <v>13</v>
      </c>
      <c r="J18" s="571"/>
    </row>
    <row r="19" spans="1:12" x14ac:dyDescent="0.2">
      <c r="E19" s="573" t="s">
        <v>14</v>
      </c>
      <c r="F19" s="573"/>
      <c r="G19" s="573"/>
      <c r="H19" s="573"/>
      <c r="I19" s="573"/>
    </row>
    <row r="20" spans="1:12" x14ac:dyDescent="0.2">
      <c r="C20" s="473"/>
      <c r="E20" s="573" t="s">
        <v>20</v>
      </c>
      <c r="F20" s="573"/>
      <c r="G20" s="573"/>
      <c r="H20" s="573"/>
      <c r="I20" s="573"/>
    </row>
    <row r="21" spans="1:12" x14ac:dyDescent="0.2">
      <c r="D21" s="492"/>
      <c r="I21" s="546" t="s">
        <v>87</v>
      </c>
      <c r="J21" s="546"/>
      <c r="K21" s="546"/>
      <c r="L21" s="546"/>
    </row>
  </sheetData>
  <mergeCells count="7">
    <mergeCell ref="C3:F3"/>
    <mergeCell ref="I21:L21"/>
    <mergeCell ref="D9:I9"/>
    <mergeCell ref="E19:I19"/>
    <mergeCell ref="E20:I20"/>
    <mergeCell ref="A5:I5"/>
    <mergeCell ref="I18:J18"/>
  </mergeCells>
  <phoneticPr fontId="0" type="noConversion"/>
  <printOptions horizontalCentered="1"/>
  <pageMargins left="0.70866141732283472" right="0.70866141732283472" top="0.23622047244094491" bottom="0" header="0.31496062992125984" footer="0.31496062992125984"/>
  <pageSetup paperSize="9" scale="80" orientation="landscape" r:id="rId1"/>
  <colBreaks count="1" manualBreakCount="1">
    <brk id="9"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1"/>
  <sheetViews>
    <sheetView topLeftCell="A20" zoomScale="85" zoomScaleNormal="85" zoomScaleSheetLayoutView="81" workbookViewId="0">
      <selection activeCell="D33" sqref="D33"/>
    </sheetView>
  </sheetViews>
  <sheetFormatPr defaultRowHeight="12.75" x14ac:dyDescent="0.2"/>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30.28515625" style="15" customWidth="1"/>
    <col min="9" max="16384" width="9.140625" style="15"/>
  </cols>
  <sheetData>
    <row r="1" spans="1:20" customFormat="1" ht="15" x14ac:dyDescent="0.2">
      <c r="D1" s="35"/>
      <c r="E1" s="35"/>
      <c r="F1" s="35"/>
      <c r="G1" s="15"/>
      <c r="H1" s="40" t="s">
        <v>70</v>
      </c>
      <c r="I1" s="35"/>
      <c r="J1" s="15"/>
      <c r="L1" s="15"/>
      <c r="M1" s="42"/>
      <c r="N1" s="42"/>
    </row>
    <row r="2" spans="1:20" customFormat="1" ht="15" x14ac:dyDescent="0.2">
      <c r="A2" s="638" t="s">
        <v>0</v>
      </c>
      <c r="B2" s="638"/>
      <c r="C2" s="638"/>
      <c r="D2" s="638"/>
      <c r="E2" s="638"/>
      <c r="F2" s="638"/>
      <c r="G2" s="638"/>
      <c r="H2" s="638"/>
      <c r="I2" s="44"/>
      <c r="J2" s="44"/>
      <c r="K2" s="44"/>
      <c r="L2" s="44"/>
      <c r="M2" s="44"/>
      <c r="N2" s="44"/>
    </row>
    <row r="3" spans="1:20" customFormat="1" ht="20.25" x14ac:dyDescent="0.3">
      <c r="A3" s="544" t="s">
        <v>757</v>
      </c>
      <c r="B3" s="544"/>
      <c r="C3" s="544"/>
      <c r="D3" s="544"/>
      <c r="E3" s="544"/>
      <c r="F3" s="544"/>
      <c r="G3" s="544"/>
      <c r="H3" s="544"/>
      <c r="I3" s="43"/>
      <c r="J3" s="43"/>
      <c r="K3" s="43"/>
      <c r="L3" s="43"/>
      <c r="M3" s="43"/>
      <c r="N3" s="43"/>
    </row>
    <row r="4" spans="1:20" customFormat="1" ht="10.5" customHeight="1" x14ac:dyDescent="0.2"/>
    <row r="5" spans="1:20" ht="19.5" customHeight="1" x14ac:dyDescent="0.25">
      <c r="A5" s="545" t="s">
        <v>831</v>
      </c>
      <c r="B5" s="638"/>
      <c r="C5" s="638"/>
      <c r="D5" s="638"/>
      <c r="E5" s="638"/>
      <c r="F5" s="638"/>
      <c r="G5" s="638"/>
      <c r="H5" s="638"/>
    </row>
    <row r="7" spans="1:20" s="13" customFormat="1" ht="15.75" hidden="1" customHeight="1" x14ac:dyDescent="0.25">
      <c r="A7" s="15"/>
      <c r="B7" s="15"/>
      <c r="C7" s="15"/>
      <c r="D7" s="15"/>
      <c r="E7" s="15"/>
      <c r="F7" s="15"/>
      <c r="G7" s="15"/>
      <c r="H7" s="15"/>
      <c r="I7" s="15"/>
      <c r="J7" s="15"/>
    </row>
    <row r="8" spans="1:20" s="13" customFormat="1" ht="15.75" x14ac:dyDescent="0.25">
      <c r="A8" s="546" t="s">
        <v>166</v>
      </c>
      <c r="B8" s="546"/>
      <c r="C8" s="15"/>
      <c r="D8" s="15"/>
      <c r="E8" s="15"/>
      <c r="F8" s="15"/>
      <c r="G8" s="15"/>
      <c r="H8" s="32" t="s">
        <v>30</v>
      </c>
      <c r="I8" s="15"/>
    </row>
    <row r="9" spans="1:20" s="13" customFormat="1" ht="15.75" x14ac:dyDescent="0.25">
      <c r="A9" s="14"/>
      <c r="B9" s="15"/>
      <c r="C9" s="15"/>
      <c r="D9" s="103"/>
      <c r="E9" s="103"/>
      <c r="G9" s="623" t="s">
        <v>844</v>
      </c>
      <c r="H9" s="623"/>
      <c r="J9" s="103"/>
      <c r="K9" s="103"/>
      <c r="L9" s="103"/>
      <c r="S9" s="125"/>
      <c r="T9" s="123"/>
    </row>
    <row r="10" spans="1:20" s="36" customFormat="1" ht="55.5" customHeight="1" x14ac:dyDescent="0.2">
      <c r="A10" s="38"/>
      <c r="B10" s="5" t="s">
        <v>31</v>
      </c>
      <c r="C10" s="353" t="s">
        <v>873</v>
      </c>
      <c r="D10" s="353" t="s">
        <v>839</v>
      </c>
      <c r="E10" s="5" t="s">
        <v>230</v>
      </c>
      <c r="F10" s="5" t="s">
        <v>231</v>
      </c>
      <c r="G10" s="5" t="s">
        <v>76</v>
      </c>
      <c r="H10" s="353" t="s">
        <v>874</v>
      </c>
    </row>
    <row r="11" spans="1:20" s="36" customFormat="1" ht="14.25" customHeight="1" x14ac:dyDescent="0.2">
      <c r="A11" s="5">
        <v>1</v>
      </c>
      <c r="B11" s="5">
        <v>2</v>
      </c>
      <c r="C11" s="5">
        <v>3</v>
      </c>
      <c r="D11" s="5">
        <v>4</v>
      </c>
      <c r="E11" s="5">
        <v>5</v>
      </c>
      <c r="F11" s="5">
        <v>6</v>
      </c>
      <c r="G11" s="5">
        <v>7</v>
      </c>
      <c r="H11" s="5">
        <v>8</v>
      </c>
    </row>
    <row r="12" spans="1:20" ht="16.5" customHeight="1" x14ac:dyDescent="0.2">
      <c r="A12" s="29" t="s">
        <v>32</v>
      </c>
      <c r="B12" s="29" t="s">
        <v>33</v>
      </c>
      <c r="C12" s="679">
        <v>5.12</v>
      </c>
      <c r="D12" s="679">
        <v>0</v>
      </c>
      <c r="E12" s="679">
        <v>3.2</v>
      </c>
      <c r="F12" s="679">
        <v>0</v>
      </c>
      <c r="G12" s="158"/>
      <c r="H12" s="679">
        <v>2.4</v>
      </c>
    </row>
    <row r="13" spans="1:20" ht="20.25" customHeight="1" x14ac:dyDescent="0.2">
      <c r="A13" s="18"/>
      <c r="B13" s="18" t="s">
        <v>34</v>
      </c>
      <c r="C13" s="679"/>
      <c r="D13" s="679"/>
      <c r="E13" s="679"/>
      <c r="F13" s="679"/>
      <c r="G13" s="158">
        <v>0.75</v>
      </c>
      <c r="H13" s="679"/>
    </row>
    <row r="14" spans="1:20" ht="17.25" customHeight="1" x14ac:dyDescent="0.2">
      <c r="A14" s="18"/>
      <c r="B14" s="18" t="s">
        <v>194</v>
      </c>
      <c r="C14" s="679"/>
      <c r="D14" s="679"/>
      <c r="E14" s="679"/>
      <c r="F14" s="679"/>
      <c r="G14" s="158"/>
      <c r="H14" s="679"/>
    </row>
    <row r="15" spans="1:20" s="36" customFormat="1" ht="33.75" customHeight="1" x14ac:dyDescent="0.2">
      <c r="A15" s="37"/>
      <c r="B15" s="37" t="s">
        <v>195</v>
      </c>
      <c r="C15" s="679"/>
      <c r="D15" s="679"/>
      <c r="E15" s="679"/>
      <c r="F15" s="679"/>
      <c r="G15" s="109">
        <v>0.05</v>
      </c>
      <c r="H15" s="679"/>
    </row>
    <row r="16" spans="1:20" s="36" customFormat="1" x14ac:dyDescent="0.2">
      <c r="A16" s="37"/>
      <c r="B16" s="38" t="s">
        <v>35</v>
      </c>
      <c r="C16" s="109">
        <f>C12</f>
        <v>5.12</v>
      </c>
      <c r="D16" s="109">
        <f t="shared" ref="D16:F16" si="0">D12</f>
        <v>0</v>
      </c>
      <c r="E16" s="109">
        <f t="shared" si="0"/>
        <v>3.2</v>
      </c>
      <c r="F16" s="109">
        <f t="shared" si="0"/>
        <v>0</v>
      </c>
      <c r="G16" s="109">
        <f>G13+G15</f>
        <v>0.8</v>
      </c>
      <c r="H16" s="109">
        <v>2.4</v>
      </c>
    </row>
    <row r="17" spans="1:10" s="36" customFormat="1" ht="40.5" customHeight="1" x14ac:dyDescent="0.2">
      <c r="A17" s="38" t="s">
        <v>36</v>
      </c>
      <c r="B17" s="38" t="s">
        <v>229</v>
      </c>
      <c r="C17" s="678">
        <v>5</v>
      </c>
      <c r="D17" s="677">
        <v>0</v>
      </c>
      <c r="E17" s="678">
        <v>3</v>
      </c>
      <c r="F17" s="677">
        <v>0</v>
      </c>
      <c r="G17" s="109"/>
      <c r="H17" s="677">
        <v>1.82</v>
      </c>
    </row>
    <row r="18" spans="1:10" ht="28.5" customHeight="1" x14ac:dyDescent="0.2">
      <c r="A18" s="18"/>
      <c r="B18" s="151" t="s">
        <v>197</v>
      </c>
      <c r="C18" s="678"/>
      <c r="D18" s="677"/>
      <c r="E18" s="678"/>
      <c r="F18" s="677"/>
      <c r="G18" s="158"/>
      <c r="H18" s="677"/>
    </row>
    <row r="19" spans="1:10" ht="19.5" customHeight="1" x14ac:dyDescent="0.2">
      <c r="A19" s="18"/>
      <c r="B19" s="37" t="s">
        <v>37</v>
      </c>
      <c r="C19" s="678"/>
      <c r="D19" s="677"/>
      <c r="E19" s="678"/>
      <c r="F19" s="677"/>
      <c r="G19" s="158"/>
      <c r="H19" s="677"/>
    </row>
    <row r="20" spans="1:10" ht="21.75" customHeight="1" x14ac:dyDescent="0.2">
      <c r="A20" s="18"/>
      <c r="B20" s="37" t="s">
        <v>198</v>
      </c>
      <c r="C20" s="678"/>
      <c r="D20" s="677"/>
      <c r="E20" s="678"/>
      <c r="F20" s="677"/>
      <c r="G20" s="158">
        <v>1.1000000000000001</v>
      </c>
      <c r="H20" s="677"/>
    </row>
    <row r="21" spans="1:10" s="36" customFormat="1" ht="27.75" customHeight="1" x14ac:dyDescent="0.2">
      <c r="A21" s="37"/>
      <c r="B21" s="37" t="s">
        <v>38</v>
      </c>
      <c r="C21" s="678"/>
      <c r="D21" s="677"/>
      <c r="E21" s="678"/>
      <c r="F21" s="677"/>
      <c r="G21" s="109">
        <v>0.08</v>
      </c>
      <c r="H21" s="677"/>
    </row>
    <row r="22" spans="1:10" s="36" customFormat="1" ht="19.5" customHeight="1" x14ac:dyDescent="0.2">
      <c r="A22" s="37"/>
      <c r="B22" s="37" t="s">
        <v>196</v>
      </c>
      <c r="C22" s="678"/>
      <c r="D22" s="677"/>
      <c r="E22" s="678"/>
      <c r="F22" s="677"/>
      <c r="G22" s="109"/>
      <c r="H22" s="677"/>
    </row>
    <row r="23" spans="1:10" s="36" customFormat="1" ht="27.75" customHeight="1" x14ac:dyDescent="0.2">
      <c r="A23" s="37"/>
      <c r="B23" s="37" t="s">
        <v>199</v>
      </c>
      <c r="C23" s="678"/>
      <c r="D23" s="677"/>
      <c r="E23" s="678"/>
      <c r="F23" s="677"/>
      <c r="G23" s="109"/>
      <c r="H23" s="677"/>
    </row>
    <row r="24" spans="1:10" s="36" customFormat="1" ht="18.75" customHeight="1" x14ac:dyDescent="0.2">
      <c r="A24" s="38"/>
      <c r="B24" s="37" t="s">
        <v>200</v>
      </c>
      <c r="C24" s="678"/>
      <c r="D24" s="677"/>
      <c r="E24" s="678"/>
      <c r="F24" s="677"/>
      <c r="G24" s="109"/>
      <c r="H24" s="677"/>
    </row>
    <row r="25" spans="1:10" s="36" customFormat="1" ht="19.5" customHeight="1" x14ac:dyDescent="0.2">
      <c r="A25" s="38"/>
      <c r="B25" s="38" t="s">
        <v>35</v>
      </c>
      <c r="C25" s="495">
        <f>C17</f>
        <v>5</v>
      </c>
      <c r="D25" s="385">
        <f t="shared" ref="D25:H25" si="1">D17</f>
        <v>0</v>
      </c>
      <c r="E25" s="495">
        <f t="shared" si="1"/>
        <v>3</v>
      </c>
      <c r="F25" s="385">
        <f t="shared" si="1"/>
        <v>0</v>
      </c>
      <c r="G25" s="385">
        <f>G20+G21</f>
        <v>1.1800000000000002</v>
      </c>
      <c r="H25" s="385">
        <f t="shared" si="1"/>
        <v>1.82</v>
      </c>
    </row>
    <row r="26" spans="1:10" x14ac:dyDescent="0.2">
      <c r="A26" s="18"/>
      <c r="B26" s="29" t="s">
        <v>39</v>
      </c>
      <c r="C26" s="385">
        <f>C16+C25</f>
        <v>10.120000000000001</v>
      </c>
      <c r="D26" s="385">
        <f t="shared" ref="D26:H26" si="2">D16+D25</f>
        <v>0</v>
      </c>
      <c r="E26" s="385">
        <f t="shared" si="2"/>
        <v>6.2</v>
      </c>
      <c r="F26" s="385">
        <f t="shared" si="2"/>
        <v>0</v>
      </c>
      <c r="G26" s="385">
        <f t="shared" si="2"/>
        <v>1.9800000000000002</v>
      </c>
      <c r="H26" s="385">
        <f t="shared" si="2"/>
        <v>4.22</v>
      </c>
    </row>
    <row r="27" spans="1:10" s="36" customFormat="1" ht="15.75" customHeight="1" x14ac:dyDescent="0.2"/>
    <row r="28" spans="1:10" ht="13.15" customHeight="1" x14ac:dyDescent="0.2">
      <c r="B28" s="14" t="s">
        <v>12</v>
      </c>
      <c r="C28" s="14"/>
      <c r="D28" s="14"/>
      <c r="E28" s="14"/>
      <c r="F28" s="14"/>
      <c r="G28" s="571" t="s">
        <v>13</v>
      </c>
      <c r="H28" s="571"/>
    </row>
    <row r="29" spans="1:10" ht="13.9" customHeight="1" x14ac:dyDescent="0.2">
      <c r="B29" s="573" t="s">
        <v>14</v>
      </c>
      <c r="C29" s="573"/>
      <c r="D29" s="573"/>
      <c r="E29" s="573"/>
      <c r="F29" s="573"/>
      <c r="G29" s="573"/>
      <c r="H29" s="573"/>
    </row>
    <row r="30" spans="1:10" ht="12.6" customHeight="1" x14ac:dyDescent="0.2">
      <c r="B30" s="573" t="s">
        <v>20</v>
      </c>
      <c r="C30" s="573"/>
      <c r="D30" s="573"/>
      <c r="E30" s="573"/>
      <c r="F30" s="573"/>
      <c r="G30" s="573"/>
      <c r="H30" s="573"/>
    </row>
    <row r="31" spans="1:10" x14ac:dyDescent="0.2">
      <c r="B31" s="14"/>
      <c r="C31" s="14"/>
      <c r="D31" s="14"/>
      <c r="E31" s="14"/>
      <c r="F31" s="14"/>
      <c r="G31" s="546" t="s">
        <v>87</v>
      </c>
      <c r="H31" s="546"/>
      <c r="I31" s="546"/>
      <c r="J31" s="546"/>
    </row>
  </sheetData>
  <mergeCells count="19">
    <mergeCell ref="A2:H2"/>
    <mergeCell ref="A3:H3"/>
    <mergeCell ref="C12:C15"/>
    <mergeCell ref="D12:D15"/>
    <mergeCell ref="F12:F15"/>
    <mergeCell ref="H12:H15"/>
    <mergeCell ref="A5:H5"/>
    <mergeCell ref="E12:E15"/>
    <mergeCell ref="A8:B8"/>
    <mergeCell ref="G9:H9"/>
    <mergeCell ref="D17:D24"/>
    <mergeCell ref="E17:E24"/>
    <mergeCell ref="F17:F24"/>
    <mergeCell ref="G28:H28"/>
    <mergeCell ref="G31:J31"/>
    <mergeCell ref="B30:H30"/>
    <mergeCell ref="C17:C24"/>
    <mergeCell ref="H17:H24"/>
    <mergeCell ref="B29:H29"/>
  </mergeCells>
  <phoneticPr fontId="0" type="noConversion"/>
  <printOptions horizontalCentered="1"/>
  <pageMargins left="0.70866141732283472" right="0.70866141732283472" top="0.23622047244094491" bottom="0"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F20" sqref="F20"/>
    </sheetView>
  </sheetViews>
  <sheetFormatPr defaultRowHeight="12.75" x14ac:dyDescent="0.2"/>
  <sheetData>
    <row r="2" spans="2:8" x14ac:dyDescent="0.2">
      <c r="B2" s="14"/>
    </row>
    <row r="4" spans="2:8" ht="12.75" customHeight="1" x14ac:dyDescent="0.2">
      <c r="B4" s="513"/>
      <c r="C4" s="513"/>
      <c r="D4" s="513"/>
      <c r="E4" s="513"/>
      <c r="F4" s="513"/>
      <c r="G4" s="513"/>
      <c r="H4" s="513"/>
    </row>
    <row r="5" spans="2:8" ht="12.75" customHeight="1" x14ac:dyDescent="0.2">
      <c r="B5" s="513"/>
      <c r="C5" s="513"/>
      <c r="D5" s="513"/>
      <c r="E5" s="513"/>
      <c r="F5" s="513"/>
      <c r="G5" s="513"/>
      <c r="H5" s="513"/>
    </row>
    <row r="6" spans="2:8" ht="12.75" customHeight="1" x14ac:dyDescent="0.2">
      <c r="B6" s="513"/>
      <c r="C6" s="513"/>
      <c r="D6" s="513"/>
      <c r="E6" s="513"/>
      <c r="F6" s="513"/>
      <c r="G6" s="513"/>
      <c r="H6" s="513"/>
    </row>
    <row r="7" spans="2:8" ht="12.75" customHeight="1" x14ac:dyDescent="0.2">
      <c r="B7" s="513"/>
      <c r="C7" s="513"/>
      <c r="D7" s="513"/>
      <c r="E7" s="513"/>
      <c r="F7" s="513"/>
      <c r="G7" s="513"/>
      <c r="H7" s="513"/>
    </row>
    <row r="8" spans="2:8" ht="12.75" customHeight="1" x14ac:dyDescent="0.2">
      <c r="B8" s="513"/>
      <c r="C8" s="513"/>
      <c r="D8" s="513"/>
      <c r="E8" s="513"/>
      <c r="F8" s="513"/>
      <c r="G8" s="513"/>
      <c r="H8" s="513"/>
    </row>
    <row r="9" spans="2:8" ht="12.75" customHeight="1" x14ac:dyDescent="0.2">
      <c r="B9" s="513"/>
      <c r="C9" s="513"/>
      <c r="D9" s="513"/>
      <c r="E9" s="513"/>
      <c r="F9" s="513"/>
      <c r="G9" s="513"/>
      <c r="H9" s="513"/>
    </row>
    <row r="10" spans="2:8" ht="12.75" customHeight="1" x14ac:dyDescent="0.2">
      <c r="B10" s="513"/>
      <c r="C10" s="513"/>
      <c r="D10" s="513"/>
      <c r="E10" s="513"/>
      <c r="F10" s="513"/>
      <c r="G10" s="513"/>
      <c r="H10" s="513"/>
    </row>
    <row r="11" spans="2:8" ht="12.75" customHeight="1" x14ac:dyDescent="0.2">
      <c r="B11" s="513"/>
      <c r="C11" s="513"/>
      <c r="D11" s="513"/>
      <c r="E11" s="513"/>
      <c r="F11" s="513"/>
      <c r="G11" s="513"/>
      <c r="H11" s="513"/>
    </row>
    <row r="12" spans="2:8" ht="12.75" customHeight="1" x14ac:dyDescent="0.2">
      <c r="B12" s="513"/>
      <c r="C12" s="513"/>
      <c r="D12" s="513"/>
      <c r="E12" s="513"/>
      <c r="F12" s="513"/>
      <c r="G12" s="513"/>
      <c r="H12" s="513"/>
    </row>
    <row r="13" spans="2:8" ht="12.75" customHeight="1" x14ac:dyDescent="0.2">
      <c r="B13" s="513"/>
      <c r="C13" s="513"/>
      <c r="D13" s="513"/>
      <c r="E13" s="513"/>
      <c r="F13" s="513"/>
      <c r="G13" s="513"/>
      <c r="H13" s="513"/>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2"/>
  <sheetViews>
    <sheetView topLeftCell="A4" zoomScaleSheetLayoutView="85" workbookViewId="0">
      <selection activeCell="A15" sqref="A15:E15"/>
    </sheetView>
  </sheetViews>
  <sheetFormatPr defaultRowHeight="12.75" x14ac:dyDescent="0.2"/>
  <cols>
    <col min="1" max="1" width="9.140625" style="15"/>
    <col min="2" max="2" width="19.28515625" style="15" customWidth="1"/>
    <col min="3" max="3" width="28.42578125" style="15" customWidth="1"/>
    <col min="4" max="4" width="27.7109375" style="15" customWidth="1"/>
    <col min="5" max="5" width="30.28515625" style="15" customWidth="1"/>
    <col min="6" max="16384" width="9.140625" style="15"/>
  </cols>
  <sheetData>
    <row r="1" spans="1:18" customFormat="1" ht="15" x14ac:dyDescent="0.2">
      <c r="E1" s="40" t="s">
        <v>518</v>
      </c>
      <c r="F1" s="42"/>
    </row>
    <row r="2" spans="1:18" customFormat="1" ht="15" x14ac:dyDescent="0.2">
      <c r="D2" s="44" t="s">
        <v>0</v>
      </c>
      <c r="E2" s="44"/>
      <c r="F2" s="44"/>
    </row>
    <row r="3" spans="1:18" customFormat="1" ht="20.25" x14ac:dyDescent="0.3">
      <c r="B3" s="161"/>
      <c r="C3" s="544" t="s">
        <v>757</v>
      </c>
      <c r="D3" s="544"/>
      <c r="E3" s="544"/>
      <c r="F3" s="43"/>
    </row>
    <row r="4" spans="1:18" customFormat="1" ht="10.5" customHeight="1" x14ac:dyDescent="0.2"/>
    <row r="5" spans="1:18" ht="30.75" customHeight="1" x14ac:dyDescent="0.2">
      <c r="A5" s="676" t="s">
        <v>832</v>
      </c>
      <c r="B5" s="676"/>
      <c r="C5" s="676"/>
      <c r="D5" s="676"/>
      <c r="E5" s="676"/>
    </row>
    <row r="7" spans="1:18" ht="0.75" customHeight="1" x14ac:dyDescent="0.2"/>
    <row r="8" spans="1:18" x14ac:dyDescent="0.2">
      <c r="A8" s="14" t="s">
        <v>29</v>
      </c>
    </row>
    <row r="9" spans="1:18" x14ac:dyDescent="0.2">
      <c r="D9" s="629" t="s">
        <v>844</v>
      </c>
      <c r="E9" s="629"/>
      <c r="Q9" s="18"/>
      <c r="R9" s="21"/>
    </row>
    <row r="10" spans="1:18" ht="26.25" customHeight="1" x14ac:dyDescent="0.2">
      <c r="A10" s="521" t="s">
        <v>2</v>
      </c>
      <c r="B10" s="521" t="s">
        <v>3</v>
      </c>
      <c r="C10" s="680" t="s">
        <v>514</v>
      </c>
      <c r="D10" s="681"/>
      <c r="E10" s="682"/>
      <c r="Q10" s="21"/>
      <c r="R10" s="21"/>
    </row>
    <row r="11" spans="1:18" ht="56.25" customHeight="1" x14ac:dyDescent="0.2">
      <c r="A11" s="521"/>
      <c r="B11" s="521"/>
      <c r="C11" s="5" t="s">
        <v>516</v>
      </c>
      <c r="D11" s="5" t="s">
        <v>517</v>
      </c>
      <c r="E11" s="5" t="s">
        <v>515</v>
      </c>
    </row>
    <row r="12" spans="1:18" s="116" customFormat="1" ht="15.75" customHeight="1" x14ac:dyDescent="0.2">
      <c r="A12" s="66">
        <v>1</v>
      </c>
      <c r="B12" s="65">
        <v>2</v>
      </c>
      <c r="C12" s="66">
        <v>3</v>
      </c>
      <c r="D12" s="65">
        <v>4</v>
      </c>
      <c r="E12" s="66">
        <v>5</v>
      </c>
    </row>
    <row r="13" spans="1:18" ht="18" customHeight="1" x14ac:dyDescent="0.2">
      <c r="A13" s="370">
        <v>1</v>
      </c>
      <c r="B13" s="18" t="s">
        <v>922</v>
      </c>
      <c r="C13" s="370" t="s">
        <v>926</v>
      </c>
      <c r="D13" s="370">
        <v>3</v>
      </c>
      <c r="E13" s="370">
        <v>116</v>
      </c>
    </row>
    <row r="14" spans="1:18" x14ac:dyDescent="0.2">
      <c r="A14" s="370">
        <v>2</v>
      </c>
      <c r="B14" s="18" t="s">
        <v>923</v>
      </c>
      <c r="C14" s="370" t="s">
        <v>926</v>
      </c>
      <c r="D14" s="370">
        <v>3</v>
      </c>
      <c r="E14" s="370">
        <v>161</v>
      </c>
    </row>
    <row r="15" spans="1:18" ht="12" customHeight="1" x14ac:dyDescent="0.2">
      <c r="A15" s="370">
        <v>3</v>
      </c>
      <c r="B15" s="18" t="s">
        <v>924</v>
      </c>
      <c r="C15" s="370" t="s">
        <v>926</v>
      </c>
      <c r="D15" s="370">
        <v>3</v>
      </c>
      <c r="E15" s="370">
        <v>55</v>
      </c>
    </row>
    <row r="16" spans="1:18" x14ac:dyDescent="0.2">
      <c r="A16" s="373" t="s">
        <v>19</v>
      </c>
      <c r="B16" s="18"/>
      <c r="C16" s="373" t="s">
        <v>926</v>
      </c>
      <c r="D16" s="373">
        <v>9</v>
      </c>
      <c r="E16" s="373">
        <f>SUM(E13:E15)</f>
        <v>332</v>
      </c>
    </row>
    <row r="17" spans="1:8" x14ac:dyDescent="0.2">
      <c r="E17" s="30"/>
    </row>
    <row r="18" spans="1:8" x14ac:dyDescent="0.2">
      <c r="E18" s="11"/>
    </row>
    <row r="19" spans="1:8" x14ac:dyDescent="0.2">
      <c r="A19" s="35" t="s">
        <v>12</v>
      </c>
      <c r="E19" s="35" t="s">
        <v>13</v>
      </c>
      <c r="F19" s="127"/>
    </row>
    <row r="20" spans="1:8" ht="12.75" customHeight="1" x14ac:dyDescent="0.2">
      <c r="D20" s="571" t="s">
        <v>14</v>
      </c>
      <c r="E20" s="571"/>
    </row>
    <row r="21" spans="1:8" ht="12.75" customHeight="1" x14ac:dyDescent="0.2">
      <c r="D21" s="571" t="s">
        <v>20</v>
      </c>
      <c r="E21" s="571"/>
    </row>
    <row r="22" spans="1:8" x14ac:dyDescent="0.2">
      <c r="E22" s="14" t="s">
        <v>719</v>
      </c>
      <c r="F22" s="546"/>
      <c r="G22" s="546"/>
      <c r="H22" s="546"/>
    </row>
  </sheetData>
  <mergeCells count="9">
    <mergeCell ref="C3:E3"/>
    <mergeCell ref="A5:E5"/>
    <mergeCell ref="F22:H22"/>
    <mergeCell ref="C10:E10"/>
    <mergeCell ref="D9:E9"/>
    <mergeCell ref="B10:B11"/>
    <mergeCell ref="A10:A11"/>
    <mergeCell ref="D20:E20"/>
    <mergeCell ref="D21:E21"/>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1"/>
  <sheetViews>
    <sheetView topLeftCell="A10" zoomScaleSheetLayoutView="110" workbookViewId="0">
      <selection activeCell="A12" sqref="A12:I15"/>
    </sheetView>
  </sheetViews>
  <sheetFormatPr defaultRowHeight="12.75" x14ac:dyDescent="0.2"/>
  <cols>
    <col min="1" max="1" width="8.28515625" customWidth="1"/>
    <col min="2" max="2" width="14.85546875" bestFit="1"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0" ht="18" x14ac:dyDescent="0.35">
      <c r="H1" s="683" t="s">
        <v>678</v>
      </c>
      <c r="I1" s="683"/>
    </row>
    <row r="2" spans="1:10" ht="18" x14ac:dyDescent="0.35">
      <c r="C2" s="626" t="s">
        <v>0</v>
      </c>
      <c r="D2" s="626"/>
      <c r="E2" s="626"/>
      <c r="F2" s="626"/>
      <c r="G2" s="626"/>
      <c r="H2" s="259"/>
      <c r="I2" s="234"/>
      <c r="J2" s="234"/>
    </row>
    <row r="3" spans="1:10" ht="21" x14ac:dyDescent="0.35">
      <c r="B3" s="625" t="s">
        <v>757</v>
      </c>
      <c r="C3" s="625"/>
      <c r="D3" s="625"/>
      <c r="E3" s="625"/>
      <c r="F3" s="625"/>
      <c r="G3" s="625"/>
      <c r="H3" s="235"/>
      <c r="I3" s="235"/>
      <c r="J3" s="235"/>
    </row>
    <row r="4" spans="1:10" ht="21" x14ac:dyDescent="0.35">
      <c r="C4" s="205"/>
      <c r="D4" s="205"/>
      <c r="E4" s="205"/>
      <c r="F4" s="205"/>
      <c r="G4" s="205"/>
      <c r="H4" s="205"/>
      <c r="I4" s="235"/>
      <c r="J4" s="235"/>
    </row>
    <row r="5" spans="1:10" ht="20.25" customHeight="1" x14ac:dyDescent="0.2">
      <c r="C5" s="684" t="s">
        <v>833</v>
      </c>
      <c r="D5" s="684"/>
      <c r="E5" s="684"/>
      <c r="F5" s="684"/>
      <c r="G5" s="684"/>
      <c r="H5" s="684"/>
    </row>
    <row r="6" spans="1:10" ht="20.25" customHeight="1" x14ac:dyDescent="0.2">
      <c r="A6" t="s">
        <v>167</v>
      </c>
      <c r="C6" s="239"/>
      <c r="D6" s="239"/>
      <c r="E6" s="239"/>
      <c r="F6" s="239"/>
      <c r="G6" s="623" t="s">
        <v>844</v>
      </c>
      <c r="H6" s="623"/>
      <c r="I6" s="623"/>
    </row>
    <row r="7" spans="1:10" ht="15" customHeight="1" x14ac:dyDescent="0.2">
      <c r="A7" s="685" t="s">
        <v>77</v>
      </c>
      <c r="B7" s="685" t="s">
        <v>40</v>
      </c>
      <c r="C7" s="685" t="s">
        <v>418</v>
      </c>
      <c r="D7" s="685" t="s">
        <v>397</v>
      </c>
      <c r="E7" s="685" t="s">
        <v>396</v>
      </c>
      <c r="F7" s="685"/>
      <c r="G7" s="685"/>
      <c r="H7" s="685" t="s">
        <v>743</v>
      </c>
      <c r="I7" s="686" t="s">
        <v>422</v>
      </c>
    </row>
    <row r="8" spans="1:10" ht="12.75" customHeight="1" x14ac:dyDescent="0.2">
      <c r="A8" s="685"/>
      <c r="B8" s="685"/>
      <c r="C8" s="685"/>
      <c r="D8" s="685"/>
      <c r="E8" s="685" t="s">
        <v>419</v>
      </c>
      <c r="F8" s="686" t="s">
        <v>420</v>
      </c>
      <c r="G8" s="685" t="s">
        <v>421</v>
      </c>
      <c r="H8" s="685"/>
      <c r="I8" s="687"/>
    </row>
    <row r="9" spans="1:10" ht="20.25" customHeight="1" x14ac:dyDescent="0.2">
      <c r="A9" s="685"/>
      <c r="B9" s="685"/>
      <c r="C9" s="685"/>
      <c r="D9" s="685"/>
      <c r="E9" s="685"/>
      <c r="F9" s="687"/>
      <c r="G9" s="685"/>
      <c r="H9" s="685"/>
      <c r="I9" s="687"/>
    </row>
    <row r="10" spans="1:10" ht="63.75" customHeight="1" x14ac:dyDescent="0.2">
      <c r="A10" s="685"/>
      <c r="B10" s="685"/>
      <c r="C10" s="685"/>
      <c r="D10" s="685"/>
      <c r="E10" s="685"/>
      <c r="F10" s="688"/>
      <c r="G10" s="685"/>
      <c r="H10" s="685"/>
      <c r="I10" s="688"/>
    </row>
    <row r="11" spans="1:10" ht="15" x14ac:dyDescent="0.25">
      <c r="A11" s="241">
        <v>1</v>
      </c>
      <c r="B11" s="241">
        <v>2</v>
      </c>
      <c r="C11" s="242">
        <v>3</v>
      </c>
      <c r="D11" s="241">
        <v>4</v>
      </c>
      <c r="E11" s="241">
        <v>5</v>
      </c>
      <c r="F11" s="242">
        <v>6</v>
      </c>
      <c r="G11" s="241">
        <v>7</v>
      </c>
      <c r="H11" s="241">
        <v>8</v>
      </c>
      <c r="I11" s="242">
        <v>9</v>
      </c>
    </row>
    <row r="12" spans="1:10" ht="15" x14ac:dyDescent="0.25">
      <c r="A12" s="241">
        <v>1</v>
      </c>
      <c r="B12" s="18" t="s">
        <v>922</v>
      </c>
      <c r="C12" s="407" t="s">
        <v>926</v>
      </c>
      <c r="D12" s="407" t="s">
        <v>926</v>
      </c>
      <c r="E12" s="407" t="s">
        <v>926</v>
      </c>
      <c r="F12" s="407" t="s">
        <v>926</v>
      </c>
      <c r="G12" s="407" t="s">
        <v>926</v>
      </c>
      <c r="H12" s="407" t="s">
        <v>926</v>
      </c>
      <c r="I12" s="407" t="s">
        <v>926</v>
      </c>
    </row>
    <row r="13" spans="1:10" ht="15" x14ac:dyDescent="0.25">
      <c r="A13" s="241">
        <v>2</v>
      </c>
      <c r="B13" s="18" t="s">
        <v>923</v>
      </c>
      <c r="C13" s="407" t="s">
        <v>926</v>
      </c>
      <c r="D13" s="407" t="s">
        <v>926</v>
      </c>
      <c r="E13" s="407" t="s">
        <v>926</v>
      </c>
      <c r="F13" s="407" t="s">
        <v>926</v>
      </c>
      <c r="G13" s="407" t="s">
        <v>926</v>
      </c>
      <c r="H13" s="407" t="s">
        <v>926</v>
      </c>
      <c r="I13" s="407" t="s">
        <v>926</v>
      </c>
    </row>
    <row r="14" spans="1:10" ht="15" x14ac:dyDescent="0.25">
      <c r="A14" s="241">
        <v>3</v>
      </c>
      <c r="B14" s="18" t="s">
        <v>924</v>
      </c>
      <c r="C14" s="407" t="s">
        <v>926</v>
      </c>
      <c r="D14" s="407" t="s">
        <v>926</v>
      </c>
      <c r="E14" s="407" t="s">
        <v>926</v>
      </c>
      <c r="F14" s="407" t="s">
        <v>926</v>
      </c>
      <c r="G14" s="407" t="s">
        <v>926</v>
      </c>
      <c r="H14" s="407" t="s">
        <v>926</v>
      </c>
      <c r="I14" s="407" t="s">
        <v>926</v>
      </c>
    </row>
    <row r="15" spans="1:10" x14ac:dyDescent="0.2">
      <c r="A15" s="29" t="s">
        <v>19</v>
      </c>
      <c r="B15" s="9"/>
      <c r="C15" s="408" t="s">
        <v>926</v>
      </c>
      <c r="D15" s="408" t="s">
        <v>926</v>
      </c>
      <c r="E15" s="408" t="s">
        <v>926</v>
      </c>
      <c r="F15" s="408" t="s">
        <v>926</v>
      </c>
      <c r="G15" s="408" t="s">
        <v>926</v>
      </c>
      <c r="H15" s="408" t="s">
        <v>926</v>
      </c>
      <c r="I15" s="408" t="s">
        <v>926</v>
      </c>
    </row>
    <row r="16" spans="1:10" x14ac:dyDescent="0.2">
      <c r="A16" s="29" t="s">
        <v>19</v>
      </c>
      <c r="B16" s="9"/>
      <c r="C16" s="9"/>
      <c r="D16" s="9"/>
      <c r="E16" s="9"/>
      <c r="F16" s="9"/>
      <c r="G16" s="9"/>
      <c r="H16" s="9"/>
      <c r="I16" s="9"/>
    </row>
    <row r="18" spans="1:8" x14ac:dyDescent="0.2">
      <c r="A18" s="212"/>
      <c r="B18" s="212"/>
      <c r="C18" s="212"/>
      <c r="D18" s="212"/>
      <c r="G18" s="213" t="s">
        <v>13</v>
      </c>
    </row>
    <row r="19" spans="1:8" ht="15" customHeight="1" x14ac:dyDescent="0.2">
      <c r="A19" s="212"/>
      <c r="B19" s="212"/>
      <c r="C19" s="212"/>
      <c r="D19" s="212"/>
      <c r="F19" s="618" t="s">
        <v>14</v>
      </c>
      <c r="G19" s="618"/>
      <c r="H19" s="618"/>
    </row>
    <row r="20" spans="1:8" ht="15" customHeight="1" x14ac:dyDescent="0.2">
      <c r="A20" s="212"/>
      <c r="B20" s="212"/>
      <c r="C20" s="212"/>
      <c r="D20" s="212"/>
      <c r="F20" s="618" t="s">
        <v>90</v>
      </c>
      <c r="G20" s="618"/>
      <c r="H20" s="618"/>
    </row>
    <row r="21" spans="1:8" x14ac:dyDescent="0.2">
      <c r="A21" s="212" t="s">
        <v>12</v>
      </c>
      <c r="C21" s="212"/>
      <c r="D21" s="212"/>
      <c r="G21" s="214" t="s">
        <v>87</v>
      </c>
    </row>
  </sheetData>
  <mergeCells count="17">
    <mergeCell ref="F20:H20"/>
    <mergeCell ref="A7:A10"/>
    <mergeCell ref="G8:G10"/>
    <mergeCell ref="H7:H10"/>
    <mergeCell ref="B7:B10"/>
    <mergeCell ref="C7:C10"/>
    <mergeCell ref="E7:G7"/>
    <mergeCell ref="F19:H19"/>
    <mergeCell ref="H1:I1"/>
    <mergeCell ref="C5:H5"/>
    <mergeCell ref="D7:D10"/>
    <mergeCell ref="C2:G2"/>
    <mergeCell ref="B3:G3"/>
    <mergeCell ref="I7:I10"/>
    <mergeCell ref="E8:E10"/>
    <mergeCell ref="F8:F10"/>
    <mergeCell ref="G6:I6"/>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6"/>
  <sheetViews>
    <sheetView zoomScaleSheetLayoutView="120" workbookViewId="0">
      <selection activeCell="F16" sqref="F16"/>
    </sheetView>
  </sheetViews>
  <sheetFormatPr defaultRowHeight="12.75" x14ac:dyDescent="0.2"/>
  <cols>
    <col min="2" max="2" width="10.140625" customWidth="1"/>
    <col min="6" max="6" width="11.5703125" customWidth="1"/>
    <col min="7" max="7" width="10.42578125" customWidth="1"/>
    <col min="8" max="8" width="20.28515625" customWidth="1"/>
    <col min="9" max="9" width="10.42578125" customWidth="1"/>
    <col min="10" max="10" width="22.85546875" customWidth="1"/>
  </cols>
  <sheetData>
    <row r="1" spans="1:10" ht="18" x14ac:dyDescent="0.35">
      <c r="A1" s="626" t="s">
        <v>0</v>
      </c>
      <c r="B1" s="626"/>
      <c r="C1" s="626"/>
      <c r="D1" s="626"/>
      <c r="E1" s="626"/>
      <c r="F1" s="626"/>
      <c r="G1" s="626"/>
      <c r="H1" s="626"/>
      <c r="I1" s="234"/>
      <c r="J1" s="304" t="s">
        <v>558</v>
      </c>
    </row>
    <row r="2" spans="1:10" ht="21" x14ac:dyDescent="0.35">
      <c r="A2" s="625" t="s">
        <v>757</v>
      </c>
      <c r="B2" s="625"/>
      <c r="C2" s="625"/>
      <c r="D2" s="625"/>
      <c r="E2" s="625"/>
      <c r="F2" s="625"/>
      <c r="G2" s="625"/>
      <c r="H2" s="625"/>
      <c r="I2" s="625"/>
      <c r="J2" s="625"/>
    </row>
    <row r="3" spans="1:10" ht="15" x14ac:dyDescent="0.3">
      <c r="A3" s="206"/>
      <c r="B3" s="206"/>
      <c r="C3" s="206"/>
      <c r="D3" s="206"/>
      <c r="E3" s="206"/>
      <c r="F3" s="206"/>
      <c r="G3" s="206"/>
      <c r="H3" s="206"/>
      <c r="I3" s="206"/>
    </row>
    <row r="4" spans="1:10" ht="18" x14ac:dyDescent="0.35">
      <c r="A4" s="626" t="s">
        <v>557</v>
      </c>
      <c r="B4" s="626"/>
      <c r="C4" s="626"/>
      <c r="D4" s="626"/>
      <c r="E4" s="626"/>
      <c r="F4" s="626"/>
      <c r="G4" s="626"/>
      <c r="H4" s="626"/>
      <c r="I4" s="626"/>
    </row>
    <row r="5" spans="1:10" ht="15" x14ac:dyDescent="0.3">
      <c r="A5" s="207" t="s">
        <v>260</v>
      </c>
      <c r="B5" s="207"/>
      <c r="C5" s="207"/>
      <c r="D5" s="207"/>
      <c r="E5" s="207"/>
      <c r="F5" s="207"/>
      <c r="G5" s="207"/>
      <c r="H5" s="207"/>
      <c r="I5" s="689" t="s">
        <v>844</v>
      </c>
      <c r="J5" s="690"/>
    </row>
    <row r="6" spans="1:10" ht="25.5" customHeight="1" x14ac:dyDescent="0.2">
      <c r="A6" s="693" t="s">
        <v>2</v>
      </c>
      <c r="B6" s="693" t="s">
        <v>398</v>
      </c>
      <c r="C6" s="521" t="s">
        <v>399</v>
      </c>
      <c r="D6" s="521"/>
      <c r="E6" s="521"/>
      <c r="F6" s="694" t="s">
        <v>402</v>
      </c>
      <c r="G6" s="695"/>
      <c r="H6" s="695"/>
      <c r="I6" s="696"/>
      <c r="J6" s="691" t="s">
        <v>406</v>
      </c>
    </row>
    <row r="7" spans="1:10" ht="63" customHeight="1" x14ac:dyDescent="0.2">
      <c r="A7" s="693"/>
      <c r="B7" s="693"/>
      <c r="C7" s="5" t="s">
        <v>106</v>
      </c>
      <c r="D7" s="5" t="s">
        <v>400</v>
      </c>
      <c r="E7" s="5" t="s">
        <v>401</v>
      </c>
      <c r="F7" s="237" t="s">
        <v>403</v>
      </c>
      <c r="G7" s="237" t="s">
        <v>404</v>
      </c>
      <c r="H7" s="237" t="s">
        <v>405</v>
      </c>
      <c r="I7" s="237" t="s">
        <v>50</v>
      </c>
      <c r="J7" s="692"/>
    </row>
    <row r="8" spans="1:10" ht="15" x14ac:dyDescent="0.2">
      <c r="A8" s="210" t="s">
        <v>267</v>
      </c>
      <c r="B8" s="210" t="s">
        <v>268</v>
      </c>
      <c r="C8" s="210" t="s">
        <v>269</v>
      </c>
      <c r="D8" s="210" t="s">
        <v>270</v>
      </c>
      <c r="E8" s="210" t="s">
        <v>271</v>
      </c>
      <c r="F8" s="210" t="s">
        <v>274</v>
      </c>
      <c r="G8" s="210" t="s">
        <v>292</v>
      </c>
      <c r="H8" s="210" t="s">
        <v>293</v>
      </c>
      <c r="I8" s="210" t="s">
        <v>294</v>
      </c>
      <c r="J8" s="210" t="s">
        <v>322</v>
      </c>
    </row>
    <row r="9" spans="1:10" x14ac:dyDescent="0.2">
      <c r="A9" s="8">
        <v>1</v>
      </c>
      <c r="B9" s="370" t="s">
        <v>926</v>
      </c>
      <c r="C9" s="370" t="s">
        <v>926</v>
      </c>
      <c r="D9" s="370" t="s">
        <v>926</v>
      </c>
      <c r="E9" s="370" t="s">
        <v>926</v>
      </c>
      <c r="F9" s="370" t="s">
        <v>926</v>
      </c>
      <c r="G9" s="370" t="s">
        <v>926</v>
      </c>
      <c r="H9" s="370" t="s">
        <v>926</v>
      </c>
      <c r="I9" s="370" t="s">
        <v>926</v>
      </c>
      <c r="J9" s="370" t="s">
        <v>926</v>
      </c>
    </row>
    <row r="10" spans="1:10" x14ac:dyDescent="0.2">
      <c r="A10" s="29" t="s">
        <v>19</v>
      </c>
      <c r="B10" s="370" t="s">
        <v>926</v>
      </c>
      <c r="C10" s="370" t="s">
        <v>926</v>
      </c>
      <c r="D10" s="370" t="s">
        <v>926</v>
      </c>
      <c r="E10" s="370" t="s">
        <v>926</v>
      </c>
      <c r="F10" s="370" t="s">
        <v>926</v>
      </c>
      <c r="G10" s="370" t="s">
        <v>926</v>
      </c>
      <c r="H10" s="370" t="s">
        <v>926</v>
      </c>
      <c r="I10" s="370" t="s">
        <v>926</v>
      </c>
      <c r="J10" s="370" t="s">
        <v>926</v>
      </c>
    </row>
    <row r="13" spans="1:10" ht="12.75" customHeight="1" x14ac:dyDescent="0.2">
      <c r="A13" s="212"/>
      <c r="B13" s="212"/>
      <c r="C13" s="212"/>
      <c r="D13" s="212"/>
      <c r="I13" s="618" t="s">
        <v>13</v>
      </c>
      <c r="J13" s="618"/>
    </row>
    <row r="14" spans="1:10" ht="12.75" customHeight="1" x14ac:dyDescent="0.2">
      <c r="A14" s="212"/>
      <c r="B14" s="212"/>
      <c r="C14" s="212"/>
      <c r="D14" s="212"/>
      <c r="I14" s="618" t="s">
        <v>14</v>
      </c>
      <c r="J14" s="618"/>
    </row>
    <row r="15" spans="1:10" ht="12.75" customHeight="1" x14ac:dyDescent="0.2">
      <c r="A15" s="212"/>
      <c r="B15" s="212"/>
      <c r="C15" s="212"/>
      <c r="D15" s="212"/>
      <c r="I15" s="618" t="s">
        <v>90</v>
      </c>
      <c r="J15" s="618"/>
    </row>
    <row r="16" spans="1:10" x14ac:dyDescent="0.2">
      <c r="A16" s="212" t="s">
        <v>12</v>
      </c>
      <c r="C16" s="212"/>
      <c r="D16" s="212"/>
      <c r="J16" s="214" t="s">
        <v>87</v>
      </c>
    </row>
  </sheetData>
  <mergeCells count="12">
    <mergeCell ref="I15:J15"/>
    <mergeCell ref="I5:J5"/>
    <mergeCell ref="J6:J7"/>
    <mergeCell ref="A1:H1"/>
    <mergeCell ref="I13:J13"/>
    <mergeCell ref="I14:J14"/>
    <mergeCell ref="A2:J2"/>
    <mergeCell ref="A4:I4"/>
    <mergeCell ref="A6:A7"/>
    <mergeCell ref="B6:B7"/>
    <mergeCell ref="C6:E6"/>
    <mergeCell ref="F6:I6"/>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topLeftCell="A10" zoomScaleSheetLayoutView="80" workbookViewId="0">
      <selection activeCell="L19" sqref="L19"/>
    </sheetView>
  </sheetViews>
  <sheetFormatPr defaultRowHeight="12.75" x14ac:dyDescent="0.2"/>
  <cols>
    <col min="1" max="1" width="5.28515625" style="212" customWidth="1"/>
    <col min="2" max="2" width="8.5703125" style="212" customWidth="1"/>
    <col min="3" max="3" width="32.140625" style="212" customWidth="1"/>
    <col min="4" max="4" width="15.140625" style="212" customWidth="1"/>
    <col min="5" max="6" width="11.7109375" style="212" customWidth="1"/>
    <col min="7" max="7" width="13.7109375" style="212" customWidth="1"/>
    <col min="8" max="8" width="24.28515625" style="212" customWidth="1"/>
    <col min="9" max="16384" width="9.140625" style="212"/>
  </cols>
  <sheetData>
    <row r="1" spans="1:8" x14ac:dyDescent="0.2">
      <c r="A1" s="212" t="s">
        <v>11</v>
      </c>
      <c r="H1" s="228" t="s">
        <v>560</v>
      </c>
    </row>
    <row r="2" spans="1:8" s="216" customFormat="1" ht="15.75" x14ac:dyDescent="0.25">
      <c r="A2" s="656" t="s">
        <v>0</v>
      </c>
      <c r="B2" s="656"/>
      <c r="C2" s="656"/>
      <c r="D2" s="656"/>
      <c r="E2" s="656"/>
      <c r="F2" s="656"/>
      <c r="G2" s="656"/>
      <c r="H2" s="656"/>
    </row>
    <row r="3" spans="1:8" s="216" customFormat="1" ht="20.25" customHeight="1" x14ac:dyDescent="0.3">
      <c r="A3" s="657" t="s">
        <v>757</v>
      </c>
      <c r="B3" s="657"/>
      <c r="C3" s="657"/>
      <c r="D3" s="657"/>
      <c r="E3" s="657"/>
      <c r="F3" s="657"/>
      <c r="G3" s="657"/>
      <c r="H3" s="657"/>
    </row>
    <row r="5" spans="1:8" s="216" customFormat="1" ht="15.75" x14ac:dyDescent="0.25">
      <c r="A5" s="699" t="s">
        <v>559</v>
      </c>
      <c r="B5" s="699"/>
      <c r="C5" s="699"/>
      <c r="D5" s="699"/>
      <c r="E5" s="699"/>
      <c r="F5" s="699"/>
      <c r="G5" s="699"/>
      <c r="H5" s="700"/>
    </row>
    <row r="7" spans="1:8" x14ac:dyDescent="0.2">
      <c r="A7" s="701" t="s">
        <v>166</v>
      </c>
      <c r="B7" s="701"/>
      <c r="C7" s="218"/>
      <c r="D7" s="219"/>
      <c r="E7" s="219"/>
      <c r="F7" s="219"/>
      <c r="G7" s="219"/>
    </row>
    <row r="9" spans="1:8" ht="13.9" customHeight="1" x14ac:dyDescent="0.25">
      <c r="A9" s="229"/>
      <c r="B9" s="229"/>
      <c r="C9" s="229"/>
      <c r="D9" s="229"/>
      <c r="E9" s="229"/>
      <c r="F9" s="229"/>
      <c r="G9" s="229"/>
    </row>
    <row r="10" spans="1:8" s="220" customFormat="1" x14ac:dyDescent="0.2">
      <c r="A10" s="212"/>
      <c r="B10" s="212"/>
      <c r="C10" s="212"/>
      <c r="D10" s="212"/>
      <c r="E10" s="212"/>
      <c r="F10" s="212"/>
      <c r="G10" s="623" t="s">
        <v>844</v>
      </c>
      <c r="H10" s="623"/>
    </row>
    <row r="11" spans="1:8" s="220" customFormat="1" ht="39.75" customHeight="1" x14ac:dyDescent="0.2">
      <c r="A11" s="221"/>
      <c r="B11" s="697" t="s">
        <v>286</v>
      </c>
      <c r="C11" s="697" t="s">
        <v>287</v>
      </c>
      <c r="D11" s="702" t="s">
        <v>288</v>
      </c>
      <c r="E11" s="703"/>
      <c r="F11" s="703"/>
      <c r="G11" s="704"/>
      <c r="H11" s="697" t="s">
        <v>81</v>
      </c>
    </row>
    <row r="12" spans="1:8" s="220" customFormat="1" ht="25.5" x14ac:dyDescent="0.25">
      <c r="A12" s="222"/>
      <c r="B12" s="698"/>
      <c r="C12" s="698"/>
      <c r="D12" s="388" t="s">
        <v>289</v>
      </c>
      <c r="E12" s="388" t="s">
        <v>290</v>
      </c>
      <c r="F12" s="388" t="s">
        <v>291</v>
      </c>
      <c r="G12" s="388" t="s">
        <v>19</v>
      </c>
      <c r="H12" s="698"/>
    </row>
    <row r="13" spans="1:8" s="220" customFormat="1" ht="15" x14ac:dyDescent="0.25">
      <c r="A13" s="222"/>
      <c r="B13" s="231" t="s">
        <v>32</v>
      </c>
      <c r="C13" s="705" t="s">
        <v>295</v>
      </c>
      <c r="D13" s="706"/>
      <c r="E13" s="706"/>
      <c r="F13" s="706"/>
      <c r="G13" s="706"/>
      <c r="H13" s="707"/>
    </row>
    <row r="14" spans="1:8" s="230" customFormat="1" ht="24" customHeight="1" x14ac:dyDescent="0.2">
      <c r="B14" s="232"/>
      <c r="C14" s="409" t="s">
        <v>928</v>
      </c>
      <c r="D14" s="231">
        <v>1</v>
      </c>
      <c r="E14" s="231">
        <v>0</v>
      </c>
      <c r="F14" s="231">
        <v>0</v>
      </c>
      <c r="G14" s="231">
        <v>1</v>
      </c>
      <c r="H14" s="708" t="s">
        <v>929</v>
      </c>
    </row>
    <row r="15" spans="1:8" s="233" customFormat="1" ht="24" customHeight="1" x14ac:dyDescent="0.2">
      <c r="B15" s="145"/>
      <c r="C15" s="389" t="s">
        <v>930</v>
      </c>
      <c r="D15" s="231">
        <v>1</v>
      </c>
      <c r="E15" s="231">
        <v>0</v>
      </c>
      <c r="F15" s="231">
        <v>0</v>
      </c>
      <c r="G15" s="231">
        <v>1</v>
      </c>
      <c r="H15" s="708"/>
    </row>
    <row r="16" spans="1:8" ht="27" customHeight="1" x14ac:dyDescent="0.2">
      <c r="A16" s="225"/>
      <c r="B16" s="224"/>
      <c r="C16" s="389" t="s">
        <v>931</v>
      </c>
      <c r="D16" s="231">
        <v>1</v>
      </c>
      <c r="E16" s="414">
        <v>0</v>
      </c>
      <c r="F16" s="414">
        <v>0</v>
      </c>
      <c r="G16" s="414">
        <v>1</v>
      </c>
      <c r="H16" s="708"/>
    </row>
    <row r="17" spans="1:8" ht="30.75" customHeight="1" x14ac:dyDescent="0.2">
      <c r="B17" s="145"/>
      <c r="C17" s="389"/>
      <c r="D17" s="413"/>
      <c r="E17" s="413"/>
      <c r="F17" s="413"/>
      <c r="G17" s="413"/>
      <c r="H17" s="708"/>
    </row>
    <row r="18" spans="1:8" s="141" customFormat="1" ht="21.75" customHeight="1" x14ac:dyDescent="0.2">
      <c r="B18" s="145"/>
      <c r="C18" s="389"/>
      <c r="D18" s="413"/>
      <c r="E18" s="413"/>
      <c r="F18" s="413"/>
      <c r="G18" s="413"/>
      <c r="H18" s="708"/>
    </row>
    <row r="19" spans="1:8" s="141" customFormat="1" ht="17.25" customHeight="1" x14ac:dyDescent="0.2">
      <c r="B19" s="231" t="s">
        <v>36</v>
      </c>
      <c r="C19" s="413" t="s">
        <v>471</v>
      </c>
      <c r="D19" s="413"/>
      <c r="E19" s="413"/>
      <c r="F19" s="413"/>
      <c r="G19" s="413"/>
      <c r="H19" s="708"/>
    </row>
    <row r="20" spans="1:8" s="141" customFormat="1" ht="48.75" customHeight="1" x14ac:dyDescent="0.2">
      <c r="B20" s="226"/>
      <c r="C20" s="232" t="s">
        <v>932</v>
      </c>
      <c r="D20" s="384">
        <v>1</v>
      </c>
      <c r="E20" s="384">
        <v>0</v>
      </c>
      <c r="F20" s="384">
        <v>0</v>
      </c>
      <c r="G20" s="384">
        <v>1</v>
      </c>
      <c r="H20" s="708"/>
    </row>
    <row r="21" spans="1:8" s="141" customFormat="1" x14ac:dyDescent="0.2">
      <c r="A21" s="412"/>
      <c r="B21" s="410"/>
      <c r="C21" s="230"/>
      <c r="D21" s="221"/>
      <c r="E21" s="221"/>
      <c r="F21" s="221"/>
      <c r="G21" s="221"/>
      <c r="H21" s="411"/>
    </row>
    <row r="22" spans="1:8" s="141" customFormat="1" x14ac:dyDescent="0.2">
      <c r="A22" s="412"/>
      <c r="B22" s="410"/>
      <c r="C22" s="230"/>
      <c r="D22" s="221"/>
      <c r="E22" s="221"/>
      <c r="F22" s="221"/>
      <c r="G22" s="221"/>
      <c r="H22" s="411"/>
    </row>
    <row r="23" spans="1:8" s="141" customFormat="1" x14ac:dyDescent="0.2">
      <c r="A23" s="412"/>
      <c r="B23" s="410"/>
      <c r="C23" s="230"/>
      <c r="D23" s="221"/>
      <c r="E23" s="221"/>
      <c r="F23" s="221"/>
      <c r="G23" s="221"/>
      <c r="H23" s="411"/>
    </row>
    <row r="24" spans="1:8" ht="12.75" customHeight="1" x14ac:dyDescent="0.2">
      <c r="D24" s="709" t="s">
        <v>13</v>
      </c>
      <c r="E24" s="709"/>
      <c r="F24" s="709"/>
      <c r="G24" s="709"/>
    </row>
    <row r="25" spans="1:8" ht="12.75" customHeight="1" x14ac:dyDescent="0.2">
      <c r="D25" s="618" t="s">
        <v>14</v>
      </c>
      <c r="E25" s="618"/>
      <c r="F25" s="618"/>
      <c r="G25" s="618"/>
    </row>
    <row r="26" spans="1:8" ht="12.75" customHeight="1" x14ac:dyDescent="0.2">
      <c r="D26" s="618" t="s">
        <v>90</v>
      </c>
      <c r="E26" s="618"/>
      <c r="F26" s="618"/>
      <c r="G26" s="618"/>
    </row>
    <row r="27" spans="1:8" x14ac:dyDescent="0.2">
      <c r="B27" s="212" t="s">
        <v>12</v>
      </c>
      <c r="E27" s="212" t="s">
        <v>719</v>
      </c>
    </row>
  </sheetData>
  <mergeCells count="14">
    <mergeCell ref="C13:H13"/>
    <mergeCell ref="H14:H20"/>
    <mergeCell ref="D24:G24"/>
    <mergeCell ref="D25:G25"/>
    <mergeCell ref="D26:G26"/>
    <mergeCell ref="H11:H12"/>
    <mergeCell ref="A2:H2"/>
    <mergeCell ref="A3:H3"/>
    <mergeCell ref="A5:H5"/>
    <mergeCell ref="A7:B7"/>
    <mergeCell ref="G10:H10"/>
    <mergeCell ref="B11:B12"/>
    <mergeCell ref="C11:C12"/>
    <mergeCell ref="D11:G11"/>
  </mergeCells>
  <printOptions horizontalCentered="1"/>
  <pageMargins left="0.70866141732283472" right="0.70866141732283472" top="0.23622047244094491" bottom="0"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topLeftCell="A4" zoomScaleSheetLayoutView="100" workbookViewId="0">
      <selection activeCell="F22" sqref="F22"/>
    </sheetView>
  </sheetViews>
  <sheetFormatPr defaultRowHeight="12.75" x14ac:dyDescent="0.2"/>
  <cols>
    <col min="1" max="1" width="8.28515625" customWidth="1"/>
    <col min="2" max="2" width="15.5703125"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9" ht="18" x14ac:dyDescent="0.35">
      <c r="A1" s="626" t="s">
        <v>0</v>
      </c>
      <c r="B1" s="626"/>
      <c r="C1" s="626"/>
      <c r="D1" s="626"/>
      <c r="E1" s="626"/>
      <c r="F1" s="626"/>
      <c r="H1" s="204" t="s">
        <v>651</v>
      </c>
    </row>
    <row r="2" spans="1:9" ht="21" x14ac:dyDescent="0.35">
      <c r="A2" s="625" t="s">
        <v>757</v>
      </c>
      <c r="B2" s="625"/>
      <c r="C2" s="625"/>
      <c r="D2" s="625"/>
      <c r="E2" s="625"/>
      <c r="F2" s="625"/>
      <c r="G2" s="625"/>
    </row>
    <row r="3" spans="1:9" ht="15" x14ac:dyDescent="0.3">
      <c r="A3" s="206"/>
      <c r="B3" s="206"/>
    </row>
    <row r="4" spans="1:9" ht="18" customHeight="1" x14ac:dyDescent="0.35">
      <c r="A4" s="627" t="s">
        <v>652</v>
      </c>
      <c r="B4" s="627"/>
      <c r="C4" s="627"/>
      <c r="D4" s="627"/>
      <c r="E4" s="627"/>
      <c r="F4" s="627"/>
      <c r="G4" s="627"/>
    </row>
    <row r="5" spans="1:9" ht="15" x14ac:dyDescent="0.3">
      <c r="A5" s="207" t="s">
        <v>260</v>
      </c>
      <c r="B5" s="207"/>
    </row>
    <row r="6" spans="1:9" ht="15" x14ac:dyDescent="0.3">
      <c r="A6" s="207"/>
      <c r="B6" s="207"/>
      <c r="F6" s="623" t="s">
        <v>844</v>
      </c>
      <c r="G6" s="623"/>
      <c r="H6" s="623"/>
    </row>
    <row r="7" spans="1:9" ht="59.25" customHeight="1" x14ac:dyDescent="0.2">
      <c r="A7" s="208" t="s">
        <v>2</v>
      </c>
      <c r="B7" s="308" t="s">
        <v>3</v>
      </c>
      <c r="C7" s="313" t="s">
        <v>653</v>
      </c>
      <c r="D7" s="313" t="s">
        <v>654</v>
      </c>
      <c r="E7" s="313" t="s">
        <v>655</v>
      </c>
      <c r="F7" s="313" t="s">
        <v>656</v>
      </c>
      <c r="G7" s="349" t="s">
        <v>759</v>
      </c>
      <c r="H7" s="297" t="s">
        <v>732</v>
      </c>
    </row>
    <row r="8" spans="1:9" s="204" customFormat="1" ht="15" x14ac:dyDescent="0.25">
      <c r="A8" s="210" t="s">
        <v>267</v>
      </c>
      <c r="B8" s="210" t="s">
        <v>268</v>
      </c>
      <c r="C8" s="210" t="s">
        <v>269</v>
      </c>
      <c r="D8" s="210" t="s">
        <v>270</v>
      </c>
      <c r="E8" s="210" t="s">
        <v>271</v>
      </c>
      <c r="F8" s="210" t="s">
        <v>272</v>
      </c>
      <c r="G8" s="350" t="s">
        <v>273</v>
      </c>
      <c r="H8" s="241">
        <v>8</v>
      </c>
    </row>
    <row r="9" spans="1:9" s="204" customFormat="1" ht="15" x14ac:dyDescent="0.25">
      <c r="A9" s="8">
        <v>1</v>
      </c>
      <c r="B9" s="18" t="s">
        <v>922</v>
      </c>
      <c r="C9" s="393">
        <v>116</v>
      </c>
      <c r="D9" s="283">
        <v>116</v>
      </c>
      <c r="E9" s="283" t="s">
        <v>926</v>
      </c>
      <c r="F9" s="283" t="s">
        <v>926</v>
      </c>
      <c r="G9" s="283">
        <v>116</v>
      </c>
      <c r="H9" s="283" t="s">
        <v>933</v>
      </c>
    </row>
    <row r="10" spans="1:9" s="204" customFormat="1" ht="25.5" x14ac:dyDescent="0.25">
      <c r="A10" s="415">
        <v>2</v>
      </c>
      <c r="B10" s="416" t="s">
        <v>923</v>
      </c>
      <c r="C10" s="417">
        <v>161</v>
      </c>
      <c r="D10" s="418">
        <v>161</v>
      </c>
      <c r="E10" s="418" t="s">
        <v>926</v>
      </c>
      <c r="F10" s="418" t="s">
        <v>926</v>
      </c>
      <c r="G10" s="418">
        <v>161</v>
      </c>
      <c r="H10" s="358" t="s">
        <v>934</v>
      </c>
    </row>
    <row r="11" spans="1:9" s="204" customFormat="1" ht="24" x14ac:dyDescent="0.25">
      <c r="A11" s="415">
        <v>3</v>
      </c>
      <c r="B11" s="416" t="s">
        <v>924</v>
      </c>
      <c r="C11" s="417">
        <v>55</v>
      </c>
      <c r="D11" s="418">
        <v>55</v>
      </c>
      <c r="E11" s="418" t="s">
        <v>926</v>
      </c>
      <c r="F11" s="418" t="s">
        <v>926</v>
      </c>
      <c r="G11" s="418">
        <v>55</v>
      </c>
      <c r="H11" s="419" t="s">
        <v>935</v>
      </c>
    </row>
    <row r="12" spans="1:9" x14ac:dyDescent="0.2">
      <c r="A12" s="9"/>
      <c r="B12" s="398" t="s">
        <v>19</v>
      </c>
      <c r="C12" s="373">
        <f>SUM(C9:C11)</f>
        <v>332</v>
      </c>
      <c r="D12" s="343">
        <v>332</v>
      </c>
      <c r="E12" s="343" t="s">
        <v>926</v>
      </c>
      <c r="F12" s="343" t="s">
        <v>926</v>
      </c>
      <c r="G12" s="343">
        <v>332</v>
      </c>
      <c r="H12" s="420"/>
    </row>
    <row r="13" spans="1:9" x14ac:dyDescent="0.2">
      <c r="A13" s="211"/>
    </row>
    <row r="16" spans="1:9" ht="15" customHeight="1" x14ac:dyDescent="0.2">
      <c r="A16" s="314"/>
      <c r="B16" s="314"/>
      <c r="C16" s="314"/>
      <c r="D16" s="314"/>
      <c r="E16" s="314"/>
      <c r="F16" s="644" t="s">
        <v>13</v>
      </c>
      <c r="G16" s="644"/>
      <c r="H16" s="315"/>
      <c r="I16" s="315"/>
    </row>
    <row r="17" spans="1:13" ht="15" customHeight="1" x14ac:dyDescent="0.2">
      <c r="A17" s="314"/>
      <c r="B17" s="314"/>
      <c r="C17" s="314"/>
      <c r="D17" s="314"/>
      <c r="E17" s="314"/>
      <c r="F17" s="644" t="s">
        <v>14</v>
      </c>
      <c r="G17" s="644"/>
      <c r="H17" s="315"/>
      <c r="I17" s="315"/>
    </row>
    <row r="18" spans="1:13" ht="15" customHeight="1" x14ac:dyDescent="0.2">
      <c r="A18" s="314"/>
      <c r="B18" s="314"/>
      <c r="C18" s="314"/>
      <c r="D18" s="314"/>
      <c r="E18" s="314"/>
      <c r="F18" s="711" t="s">
        <v>90</v>
      </c>
      <c r="G18" s="711"/>
      <c r="H18" s="711"/>
      <c r="I18" s="711"/>
    </row>
    <row r="19" spans="1:13" x14ac:dyDescent="0.2">
      <c r="A19" s="314" t="s">
        <v>12</v>
      </c>
      <c r="C19" s="314"/>
      <c r="D19" s="314"/>
      <c r="E19" s="314"/>
      <c r="F19" s="710" t="s">
        <v>87</v>
      </c>
      <c r="G19" s="710"/>
      <c r="H19" s="314"/>
      <c r="I19" s="314"/>
    </row>
    <row r="20" spans="1:13" x14ac:dyDescent="0.2">
      <c r="A20" s="314"/>
      <c r="B20" s="314"/>
      <c r="C20" s="314"/>
      <c r="D20" s="314"/>
      <c r="E20" s="314"/>
      <c r="F20" s="314"/>
      <c r="G20" s="314"/>
      <c r="H20" s="314"/>
      <c r="I20" s="314"/>
      <c r="J20" s="314"/>
      <c r="K20" s="314"/>
      <c r="L20" s="314"/>
      <c r="M20" s="314"/>
    </row>
  </sheetData>
  <mergeCells count="8">
    <mergeCell ref="F19:G19"/>
    <mergeCell ref="A1:F1"/>
    <mergeCell ref="A2:G2"/>
    <mergeCell ref="A4:G4"/>
    <mergeCell ref="F16:G16"/>
    <mergeCell ref="F17:G17"/>
    <mergeCell ref="F18:I18"/>
    <mergeCell ref="F6:H6"/>
  </mergeCells>
  <printOptions horizontalCentered="1"/>
  <pageMargins left="0.70866141732283472" right="0.70866141732283472" top="0.23622047244094491" bottom="0" header="0.31496062992125984" footer="0.31496062992125984"/>
  <pageSetup paperSize="9" scale="9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zoomScaleSheetLayoutView="100" workbookViewId="0">
      <selection activeCell="D17" sqref="D17"/>
    </sheetView>
  </sheetViews>
  <sheetFormatPr defaultRowHeight="12.75" x14ac:dyDescent="0.2"/>
  <cols>
    <col min="1" max="1" width="8.28515625" customWidth="1"/>
    <col min="2" max="2" width="15.5703125" customWidth="1"/>
    <col min="3" max="3" width="14.7109375" customWidth="1"/>
    <col min="4" max="4" width="21" customWidth="1"/>
    <col min="5" max="5" width="15.7109375" customWidth="1"/>
    <col min="6" max="6" width="16.28515625" customWidth="1"/>
    <col min="7" max="7" width="22" customWidth="1"/>
    <col min="8" max="8" width="17.42578125" customWidth="1"/>
  </cols>
  <sheetData>
    <row r="1" spans="1:9" ht="18" x14ac:dyDescent="0.35">
      <c r="A1" s="626" t="s">
        <v>0</v>
      </c>
      <c r="B1" s="626"/>
      <c r="C1" s="626"/>
      <c r="D1" s="626"/>
      <c r="E1" s="626"/>
      <c r="F1" s="626"/>
      <c r="H1" s="204" t="s">
        <v>733</v>
      </c>
    </row>
    <row r="2" spans="1:9" ht="21" x14ac:dyDescent="0.35">
      <c r="A2" s="625" t="s">
        <v>757</v>
      </c>
      <c r="B2" s="625"/>
      <c r="C2" s="625"/>
      <c r="D2" s="625"/>
      <c r="E2" s="625"/>
      <c r="F2" s="625"/>
      <c r="G2" s="625"/>
    </row>
    <row r="3" spans="1:9" ht="15" x14ac:dyDescent="0.3">
      <c r="A3" s="206"/>
      <c r="B3" s="206"/>
    </row>
    <row r="4" spans="1:9" ht="18" customHeight="1" x14ac:dyDescent="0.35">
      <c r="A4" s="627" t="s">
        <v>734</v>
      </c>
      <c r="B4" s="627"/>
      <c r="C4" s="627"/>
      <c r="D4" s="627"/>
      <c r="E4" s="627"/>
      <c r="F4" s="627"/>
      <c r="G4" s="627"/>
    </row>
    <row r="5" spans="1:9" ht="15" x14ac:dyDescent="0.3">
      <c r="A5" s="207" t="s">
        <v>260</v>
      </c>
      <c r="B5" s="207"/>
    </row>
    <row r="6" spans="1:9" ht="15" x14ac:dyDescent="0.3">
      <c r="A6" s="207"/>
      <c r="B6" s="207"/>
      <c r="F6" s="623" t="s">
        <v>844</v>
      </c>
      <c r="G6" s="623"/>
      <c r="H6" s="623"/>
    </row>
    <row r="7" spans="1:9" ht="59.25" customHeight="1" x14ac:dyDescent="0.2">
      <c r="A7" s="308" t="s">
        <v>2</v>
      </c>
      <c r="B7" s="308" t="s">
        <v>3</v>
      </c>
      <c r="C7" s="313" t="s">
        <v>735</v>
      </c>
      <c r="D7" s="313" t="s">
        <v>736</v>
      </c>
      <c r="E7" s="313" t="s">
        <v>737</v>
      </c>
      <c r="F7" s="313" t="s">
        <v>738</v>
      </c>
      <c r="G7" s="349" t="s">
        <v>739</v>
      </c>
      <c r="H7" s="297" t="s">
        <v>740</v>
      </c>
    </row>
    <row r="8" spans="1:9" s="204" customFormat="1" ht="15" x14ac:dyDescent="0.25">
      <c r="A8" s="210" t="s">
        <v>267</v>
      </c>
      <c r="B8" s="210" t="s">
        <v>268</v>
      </c>
      <c r="C8" s="210" t="s">
        <v>269</v>
      </c>
      <c r="D8" s="210" t="s">
        <v>270</v>
      </c>
      <c r="E8" s="210" t="s">
        <v>271</v>
      </c>
      <c r="F8" s="210" t="s">
        <v>272</v>
      </c>
      <c r="G8" s="350" t="s">
        <v>273</v>
      </c>
      <c r="H8" s="241">
        <v>8</v>
      </c>
    </row>
    <row r="9" spans="1:9" s="204" customFormat="1" ht="15" x14ac:dyDescent="0.25">
      <c r="A9" s="8">
        <v>1</v>
      </c>
      <c r="B9" s="18" t="s">
        <v>922</v>
      </c>
      <c r="C9" s="8">
        <v>314</v>
      </c>
      <c r="D9" s="370" t="s">
        <v>7</v>
      </c>
      <c r="E9" s="223" t="s">
        <v>7</v>
      </c>
      <c r="F9" s="223" t="s">
        <v>7</v>
      </c>
      <c r="G9" s="421" t="s">
        <v>7</v>
      </c>
      <c r="H9" s="241" t="s">
        <v>7</v>
      </c>
    </row>
    <row r="10" spans="1:9" s="204" customFormat="1" ht="15" x14ac:dyDescent="0.25">
      <c r="A10" s="8">
        <v>2</v>
      </c>
      <c r="B10" s="18" t="s">
        <v>923</v>
      </c>
      <c r="C10" s="8">
        <v>311</v>
      </c>
      <c r="D10" s="370" t="s">
        <v>7</v>
      </c>
      <c r="E10" s="223" t="s">
        <v>7</v>
      </c>
      <c r="F10" s="223" t="s">
        <v>7</v>
      </c>
      <c r="G10" s="421" t="s">
        <v>7</v>
      </c>
      <c r="H10" s="241" t="s">
        <v>7</v>
      </c>
    </row>
    <row r="11" spans="1:9" s="204" customFormat="1" ht="15" x14ac:dyDescent="0.25">
      <c r="A11" s="8">
        <v>3</v>
      </c>
      <c r="B11" s="18" t="s">
        <v>924</v>
      </c>
      <c r="C11" s="8">
        <v>96</v>
      </c>
      <c r="D11" s="370" t="s">
        <v>7</v>
      </c>
      <c r="E11" s="223" t="s">
        <v>7</v>
      </c>
      <c r="F11" s="223" t="s">
        <v>7</v>
      </c>
      <c r="G11" s="421" t="s">
        <v>7</v>
      </c>
      <c r="H11" s="241" t="s">
        <v>7</v>
      </c>
    </row>
    <row r="12" spans="1:9" x14ac:dyDescent="0.2">
      <c r="A12" s="9"/>
      <c r="B12" s="398" t="s">
        <v>19</v>
      </c>
      <c r="C12" s="373">
        <v>721</v>
      </c>
      <c r="D12" s="373" t="s">
        <v>7</v>
      </c>
      <c r="E12" s="370" t="s">
        <v>7</v>
      </c>
      <c r="F12" s="370" t="s">
        <v>7</v>
      </c>
      <c r="G12" s="371" t="s">
        <v>7</v>
      </c>
      <c r="H12" s="370" t="s">
        <v>7</v>
      </c>
    </row>
    <row r="13" spans="1:9" x14ac:dyDescent="0.2">
      <c r="A13" s="211"/>
    </row>
    <row r="16" spans="1:9" ht="15" customHeight="1" x14ac:dyDescent="0.2">
      <c r="A16" s="314"/>
      <c r="B16" s="314"/>
      <c r="C16" s="314"/>
      <c r="D16" s="314"/>
      <c r="E16" s="314"/>
      <c r="F16" s="644" t="s">
        <v>13</v>
      </c>
      <c r="G16" s="644"/>
      <c r="H16" s="315"/>
      <c r="I16" s="315"/>
    </row>
    <row r="17" spans="1:13" ht="15" customHeight="1" x14ac:dyDescent="0.2">
      <c r="A17" s="314"/>
      <c r="B17" s="314"/>
      <c r="C17" s="314"/>
      <c r="D17" s="314"/>
      <c r="E17" s="314"/>
      <c r="F17" s="644" t="s">
        <v>14</v>
      </c>
      <c r="G17" s="644"/>
      <c r="H17" s="315"/>
      <c r="I17" s="315"/>
    </row>
    <row r="18" spans="1:13" ht="15" customHeight="1" x14ac:dyDescent="0.2">
      <c r="A18" s="314"/>
      <c r="B18" s="314"/>
      <c r="C18" s="314"/>
      <c r="D18" s="314"/>
      <c r="E18" s="314"/>
      <c r="F18" s="711" t="s">
        <v>90</v>
      </c>
      <c r="G18" s="711"/>
      <c r="H18" s="711"/>
      <c r="I18" s="711"/>
    </row>
    <row r="19" spans="1:13" x14ac:dyDescent="0.2">
      <c r="A19" s="314" t="s">
        <v>12</v>
      </c>
      <c r="C19" s="314"/>
      <c r="D19" s="314"/>
      <c r="E19" s="314"/>
      <c r="F19" s="710" t="s">
        <v>87</v>
      </c>
      <c r="G19" s="710"/>
      <c r="H19" s="314"/>
      <c r="I19" s="314"/>
    </row>
    <row r="20" spans="1:13" x14ac:dyDescent="0.2">
      <c r="A20" s="314"/>
      <c r="B20" s="314"/>
      <c r="C20" s="314"/>
      <c r="D20" s="314"/>
      <c r="E20" s="314"/>
      <c r="F20" s="314"/>
      <c r="G20" s="314"/>
      <c r="H20" s="314"/>
      <c r="I20" s="314"/>
      <c r="J20" s="314"/>
      <c r="K20" s="314"/>
      <c r="L20" s="314"/>
      <c r="M20" s="314"/>
    </row>
  </sheetData>
  <mergeCells count="8">
    <mergeCell ref="F18:I18"/>
    <mergeCell ref="F19:G19"/>
    <mergeCell ref="A1:F1"/>
    <mergeCell ref="A2:G2"/>
    <mergeCell ref="A4:G4"/>
    <mergeCell ref="F6:H6"/>
    <mergeCell ref="F16:G16"/>
    <mergeCell ref="F17:G17"/>
  </mergeCells>
  <printOptions horizontalCentered="1"/>
  <pageMargins left="0.70866141732283472" right="0.70866141732283472" top="0.23622047244094491" bottom="0"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6"/>
  <sheetViews>
    <sheetView view="pageBreakPreview" topLeftCell="A11" zoomScale="90" zoomScaleSheetLayoutView="90" workbookViewId="0">
      <selection activeCell="D41" sqref="D41"/>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547"/>
      <c r="E1" s="547"/>
      <c r="H1" s="42"/>
      <c r="I1" s="632" t="s">
        <v>71</v>
      </c>
      <c r="J1" s="632"/>
    </row>
    <row r="2" spans="1:19" ht="15" x14ac:dyDescent="0.2">
      <c r="A2" s="638" t="s">
        <v>0</v>
      </c>
      <c r="B2" s="638"/>
      <c r="C2" s="638"/>
      <c r="D2" s="638"/>
      <c r="E2" s="638"/>
      <c r="F2" s="638"/>
      <c r="G2" s="638"/>
      <c r="H2" s="638"/>
      <c r="I2" s="638"/>
      <c r="J2" s="638"/>
    </row>
    <row r="3" spans="1:19" ht="20.25" x14ac:dyDescent="0.3">
      <c r="A3" s="544" t="s">
        <v>757</v>
      </c>
      <c r="B3" s="544"/>
      <c r="C3" s="544"/>
      <c r="D3" s="544"/>
      <c r="E3" s="544"/>
      <c r="F3" s="544"/>
      <c r="G3" s="544"/>
      <c r="H3" s="544"/>
      <c r="I3" s="544"/>
      <c r="J3" s="544"/>
    </row>
    <row r="4" spans="1:19" s="15" customFormat="1" ht="24.75" customHeight="1" x14ac:dyDescent="0.25">
      <c r="A4" s="712" t="s">
        <v>443</v>
      </c>
      <c r="B4" s="712"/>
      <c r="C4" s="712"/>
      <c r="D4" s="712"/>
      <c r="E4" s="712"/>
      <c r="F4" s="712"/>
      <c r="G4" s="712"/>
      <c r="H4" s="712"/>
      <c r="I4" s="712"/>
      <c r="J4" s="712"/>
      <c r="K4" s="712"/>
    </row>
    <row r="5" spans="1:19" s="15" customFormat="1" ht="8.25" customHeight="1" x14ac:dyDescent="0.25">
      <c r="A5" s="45"/>
      <c r="B5" s="45"/>
      <c r="C5" s="45"/>
      <c r="D5" s="45"/>
      <c r="E5" s="45"/>
      <c r="F5" s="45"/>
      <c r="G5" s="45"/>
      <c r="H5" s="45"/>
      <c r="I5" s="45"/>
      <c r="J5" s="45"/>
    </row>
    <row r="6" spans="1:19" s="15" customFormat="1" x14ac:dyDescent="0.2">
      <c r="A6" s="546" t="s">
        <v>166</v>
      </c>
      <c r="B6" s="546"/>
      <c r="E6" s="674"/>
      <c r="F6" s="674"/>
      <c r="G6" s="674"/>
      <c r="H6" s="674"/>
      <c r="I6" s="674" t="s">
        <v>845</v>
      </c>
      <c r="J6" s="674"/>
      <c r="K6" s="674"/>
    </row>
    <row r="7" spans="1:19" s="13" customFormat="1" ht="15.75" hidden="1" x14ac:dyDescent="0.25">
      <c r="C7" s="638" t="s">
        <v>16</v>
      </c>
      <c r="D7" s="638"/>
      <c r="E7" s="638"/>
      <c r="F7" s="638"/>
      <c r="G7" s="638"/>
      <c r="H7" s="638"/>
      <c r="I7" s="638"/>
      <c r="J7" s="638"/>
    </row>
    <row r="8" spans="1:19" ht="44.25" customHeight="1" x14ac:dyDescent="0.2">
      <c r="A8" s="630" t="s">
        <v>26</v>
      </c>
      <c r="B8" s="630" t="s">
        <v>61</v>
      </c>
      <c r="C8" s="517" t="s">
        <v>469</v>
      </c>
      <c r="D8" s="518"/>
      <c r="E8" s="517" t="s">
        <v>41</v>
      </c>
      <c r="F8" s="518"/>
      <c r="G8" s="517" t="s">
        <v>42</v>
      </c>
      <c r="H8" s="518"/>
      <c r="I8" s="521" t="s">
        <v>110</v>
      </c>
      <c r="J8" s="521"/>
      <c r="K8" s="630" t="s">
        <v>521</v>
      </c>
      <c r="R8" s="9"/>
      <c r="S8" s="12"/>
    </row>
    <row r="9" spans="1:19" s="14" customFormat="1" ht="42.6" customHeight="1" x14ac:dyDescent="0.2">
      <c r="A9" s="631"/>
      <c r="B9" s="631"/>
      <c r="C9" s="377" t="s">
        <v>43</v>
      </c>
      <c r="D9" s="377" t="s">
        <v>109</v>
      </c>
      <c r="E9" s="377" t="s">
        <v>43</v>
      </c>
      <c r="F9" s="377" t="s">
        <v>109</v>
      </c>
      <c r="G9" s="377" t="s">
        <v>43</v>
      </c>
      <c r="H9" s="377" t="s">
        <v>109</v>
      </c>
      <c r="I9" s="377" t="s">
        <v>139</v>
      </c>
      <c r="J9" s="377" t="s">
        <v>140</v>
      </c>
      <c r="K9" s="631"/>
    </row>
    <row r="10" spans="1:19" x14ac:dyDescent="0.2">
      <c r="A10" s="148">
        <v>1</v>
      </c>
      <c r="B10" s="148">
        <v>2</v>
      </c>
      <c r="C10" s="148">
        <v>3</v>
      </c>
      <c r="D10" s="148">
        <v>4</v>
      </c>
      <c r="E10" s="148">
        <v>5</v>
      </c>
      <c r="F10" s="148">
        <v>6</v>
      </c>
      <c r="G10" s="148">
        <v>7</v>
      </c>
      <c r="H10" s="148">
        <v>8</v>
      </c>
      <c r="I10" s="148">
        <v>9</v>
      </c>
      <c r="J10" s="148">
        <v>10</v>
      </c>
      <c r="K10" s="373">
        <v>11</v>
      </c>
    </row>
    <row r="11" spans="1:19" ht="15.75" customHeight="1" x14ac:dyDescent="0.2">
      <c r="A11" s="8">
        <v>1</v>
      </c>
      <c r="B11" s="370" t="s">
        <v>380</v>
      </c>
      <c r="C11" s="8" t="s">
        <v>926</v>
      </c>
      <c r="D11" s="8" t="s">
        <v>926</v>
      </c>
      <c r="E11" s="8" t="s">
        <v>926</v>
      </c>
      <c r="F11" s="8" t="s">
        <v>926</v>
      </c>
      <c r="G11" s="8" t="s">
        <v>926</v>
      </c>
      <c r="H11" s="8" t="s">
        <v>926</v>
      </c>
      <c r="I11" s="8" t="s">
        <v>926</v>
      </c>
      <c r="J11" s="8" t="s">
        <v>926</v>
      </c>
      <c r="K11" s="8" t="s">
        <v>926</v>
      </c>
    </row>
    <row r="12" spans="1:19" ht="15.75" customHeight="1" x14ac:dyDescent="0.2">
      <c r="A12" s="8">
        <v>2</v>
      </c>
      <c r="B12" s="370" t="s">
        <v>381</v>
      </c>
      <c r="C12" s="8" t="s">
        <v>926</v>
      </c>
      <c r="D12" s="8" t="s">
        <v>926</v>
      </c>
      <c r="E12" s="8" t="s">
        <v>926</v>
      </c>
      <c r="F12" s="8" t="s">
        <v>926</v>
      </c>
      <c r="G12" s="8" t="s">
        <v>926</v>
      </c>
      <c r="H12" s="8" t="s">
        <v>926</v>
      </c>
      <c r="I12" s="8" t="s">
        <v>926</v>
      </c>
      <c r="J12" s="8" t="s">
        <v>926</v>
      </c>
      <c r="K12" s="8" t="s">
        <v>926</v>
      </c>
    </row>
    <row r="13" spans="1:19" ht="15.75" customHeight="1" x14ac:dyDescent="0.2">
      <c r="A13" s="8">
        <v>3</v>
      </c>
      <c r="B13" s="370" t="s">
        <v>382</v>
      </c>
      <c r="C13" s="8">
        <v>276</v>
      </c>
      <c r="D13" s="8">
        <v>165.6</v>
      </c>
      <c r="E13" s="8" t="s">
        <v>926</v>
      </c>
      <c r="F13" s="8" t="s">
        <v>926</v>
      </c>
      <c r="G13" s="8" t="s">
        <v>926</v>
      </c>
      <c r="H13" s="8" t="s">
        <v>926</v>
      </c>
      <c r="I13" s="8" t="s">
        <v>926</v>
      </c>
      <c r="J13" s="8" t="s">
        <v>926</v>
      </c>
      <c r="K13" s="8" t="s">
        <v>926</v>
      </c>
    </row>
    <row r="14" spans="1:19" ht="15.75" customHeight="1" x14ac:dyDescent="0.2">
      <c r="A14" s="8">
        <v>4</v>
      </c>
      <c r="B14" s="370" t="s">
        <v>383</v>
      </c>
      <c r="C14" s="8">
        <v>5</v>
      </c>
      <c r="D14" s="8">
        <v>45.09</v>
      </c>
      <c r="E14" s="8" t="s">
        <v>926</v>
      </c>
      <c r="F14" s="8" t="s">
        <v>926</v>
      </c>
      <c r="G14" s="8" t="s">
        <v>926</v>
      </c>
      <c r="H14" s="8" t="s">
        <v>926</v>
      </c>
      <c r="I14" s="8" t="s">
        <v>926</v>
      </c>
      <c r="J14" s="8" t="s">
        <v>926</v>
      </c>
      <c r="K14" s="8" t="s">
        <v>926</v>
      </c>
    </row>
    <row r="15" spans="1:19" ht="15.75" customHeight="1" x14ac:dyDescent="0.2">
      <c r="A15" s="8">
        <v>5</v>
      </c>
      <c r="B15" s="370" t="s">
        <v>384</v>
      </c>
      <c r="C15" s="8">
        <v>0</v>
      </c>
      <c r="D15" s="8">
        <v>0</v>
      </c>
      <c r="E15" s="8" t="s">
        <v>926</v>
      </c>
      <c r="F15" s="8" t="s">
        <v>926</v>
      </c>
      <c r="G15" s="8" t="s">
        <v>926</v>
      </c>
      <c r="H15" s="8" t="s">
        <v>926</v>
      </c>
      <c r="I15" s="8" t="s">
        <v>926</v>
      </c>
      <c r="J15" s="8" t="s">
        <v>926</v>
      </c>
      <c r="K15" s="8" t="s">
        <v>926</v>
      </c>
    </row>
    <row r="16" spans="1:19" ht="15.75" customHeight="1" x14ac:dyDescent="0.2">
      <c r="A16" s="8">
        <v>6</v>
      </c>
      <c r="B16" s="370" t="s">
        <v>385</v>
      </c>
      <c r="C16" s="8">
        <v>34</v>
      </c>
      <c r="D16" s="8">
        <v>256</v>
      </c>
      <c r="E16" s="8" t="s">
        <v>926</v>
      </c>
      <c r="F16" s="8" t="s">
        <v>926</v>
      </c>
      <c r="G16" s="8" t="s">
        <v>926</v>
      </c>
      <c r="H16" s="8" t="s">
        <v>926</v>
      </c>
      <c r="I16" s="8" t="s">
        <v>926</v>
      </c>
      <c r="J16" s="8" t="s">
        <v>926</v>
      </c>
      <c r="K16" s="8" t="s">
        <v>926</v>
      </c>
    </row>
    <row r="17" spans="1:11" ht="15.75" customHeight="1" x14ac:dyDescent="0.2">
      <c r="A17" s="8">
        <v>7</v>
      </c>
      <c r="B17" s="370" t="s">
        <v>386</v>
      </c>
      <c r="C17" s="8">
        <v>217</v>
      </c>
      <c r="D17" s="8">
        <v>1040</v>
      </c>
      <c r="E17" s="8" t="s">
        <v>926</v>
      </c>
      <c r="F17" s="8" t="s">
        <v>926</v>
      </c>
      <c r="G17" s="8" t="s">
        <v>926</v>
      </c>
      <c r="H17" s="8" t="s">
        <v>926</v>
      </c>
      <c r="I17" s="8" t="s">
        <v>926</v>
      </c>
      <c r="J17" s="8" t="s">
        <v>926</v>
      </c>
      <c r="K17" s="8" t="s">
        <v>926</v>
      </c>
    </row>
    <row r="18" spans="1:11" s="12" customFormat="1" ht="15.75" customHeight="1" x14ac:dyDescent="0.2">
      <c r="A18" s="8">
        <v>8</v>
      </c>
      <c r="B18" s="370" t="s">
        <v>257</v>
      </c>
      <c r="C18" s="8">
        <v>251</v>
      </c>
      <c r="D18" s="8">
        <v>802.3</v>
      </c>
      <c r="E18" s="8">
        <v>156</v>
      </c>
      <c r="F18" s="370" t="s">
        <v>936</v>
      </c>
      <c r="G18" s="8">
        <v>3</v>
      </c>
      <c r="H18" s="370" t="s">
        <v>936</v>
      </c>
      <c r="I18" s="8">
        <v>92</v>
      </c>
      <c r="J18" s="370" t="s">
        <v>936</v>
      </c>
      <c r="K18" s="8">
        <v>32</v>
      </c>
    </row>
    <row r="19" spans="1:11" s="12" customFormat="1" ht="15.75" customHeight="1" x14ac:dyDescent="0.2">
      <c r="A19" s="8">
        <v>9</v>
      </c>
      <c r="B19" s="370" t="s">
        <v>361</v>
      </c>
      <c r="C19" s="8">
        <v>251</v>
      </c>
      <c r="D19" s="8">
        <v>0</v>
      </c>
      <c r="E19" s="8">
        <v>159</v>
      </c>
      <c r="F19" s="370" t="s">
        <v>937</v>
      </c>
      <c r="G19" s="8">
        <v>6</v>
      </c>
      <c r="H19" s="370" t="s">
        <v>937</v>
      </c>
      <c r="I19" s="8">
        <v>86</v>
      </c>
      <c r="J19" s="370" t="s">
        <v>937</v>
      </c>
      <c r="K19" s="8">
        <v>0</v>
      </c>
    </row>
    <row r="20" spans="1:11" s="12" customFormat="1" ht="15.75" customHeight="1" x14ac:dyDescent="0.2">
      <c r="A20" s="8">
        <v>10</v>
      </c>
      <c r="B20" s="370" t="s">
        <v>520</v>
      </c>
      <c r="C20" s="8">
        <v>251</v>
      </c>
      <c r="D20" s="8">
        <v>0</v>
      </c>
      <c r="E20" s="8">
        <v>159</v>
      </c>
      <c r="F20" s="370" t="s">
        <v>937</v>
      </c>
      <c r="G20" s="8">
        <v>6</v>
      </c>
      <c r="H20" s="370" t="s">
        <v>937</v>
      </c>
      <c r="I20" s="8">
        <v>86</v>
      </c>
      <c r="J20" s="370" t="s">
        <v>937</v>
      </c>
      <c r="K20" s="8">
        <v>0</v>
      </c>
    </row>
    <row r="21" spans="1:11" s="12" customFormat="1" ht="15.75" customHeight="1" x14ac:dyDescent="0.2">
      <c r="A21" s="8">
        <v>11</v>
      </c>
      <c r="B21" s="370" t="s">
        <v>481</v>
      </c>
      <c r="C21" s="8">
        <v>251</v>
      </c>
      <c r="D21" s="8">
        <v>0</v>
      </c>
      <c r="E21" s="8">
        <v>159</v>
      </c>
      <c r="F21" s="370" t="s">
        <v>937</v>
      </c>
      <c r="G21" s="8">
        <v>6</v>
      </c>
      <c r="H21" s="370" t="s">
        <v>937</v>
      </c>
      <c r="I21" s="8">
        <v>86</v>
      </c>
      <c r="J21" s="370" t="s">
        <v>937</v>
      </c>
      <c r="K21" s="8">
        <v>0</v>
      </c>
    </row>
    <row r="22" spans="1:11" s="12" customFormat="1" ht="15.75" customHeight="1" x14ac:dyDescent="0.2">
      <c r="A22" s="8">
        <v>12</v>
      </c>
      <c r="B22" s="370" t="s">
        <v>519</v>
      </c>
      <c r="C22" s="8">
        <v>251</v>
      </c>
      <c r="D22" s="8">
        <v>0</v>
      </c>
      <c r="E22" s="8">
        <v>159</v>
      </c>
      <c r="F22" s="370" t="s">
        <v>937</v>
      </c>
      <c r="G22" s="8">
        <v>6</v>
      </c>
      <c r="H22" s="370" t="s">
        <v>937</v>
      </c>
      <c r="I22" s="8">
        <v>86</v>
      </c>
      <c r="J22" s="370" t="s">
        <v>937</v>
      </c>
      <c r="K22" s="8">
        <v>0</v>
      </c>
    </row>
    <row r="23" spans="1:11" s="12" customFormat="1" ht="15.75" customHeight="1" x14ac:dyDescent="0.2">
      <c r="A23" s="8">
        <v>13</v>
      </c>
      <c r="B23" s="370" t="s">
        <v>698</v>
      </c>
      <c r="C23" s="8">
        <v>251</v>
      </c>
      <c r="D23" s="8">
        <v>0</v>
      </c>
      <c r="E23" s="8">
        <v>165</v>
      </c>
      <c r="F23" s="370" t="s">
        <v>937</v>
      </c>
      <c r="G23" s="8">
        <v>0</v>
      </c>
      <c r="H23" s="370" t="s">
        <v>937</v>
      </c>
      <c r="I23" s="8">
        <v>86</v>
      </c>
      <c r="J23" s="370" t="s">
        <v>937</v>
      </c>
      <c r="K23" s="8">
        <v>0</v>
      </c>
    </row>
    <row r="24" spans="1:11" s="12" customFormat="1" x14ac:dyDescent="0.2">
      <c r="A24" s="489">
        <v>14</v>
      </c>
      <c r="B24" s="490" t="s">
        <v>861</v>
      </c>
      <c r="C24" s="491">
        <v>80</v>
      </c>
      <c r="D24" s="491">
        <v>362.03</v>
      </c>
      <c r="E24" s="491">
        <v>169</v>
      </c>
      <c r="F24" s="486" t="s">
        <v>937</v>
      </c>
      <c r="G24" s="491">
        <v>0</v>
      </c>
      <c r="H24" s="486" t="s">
        <v>937</v>
      </c>
      <c r="I24" s="491">
        <v>76</v>
      </c>
      <c r="J24" s="486" t="s">
        <v>937</v>
      </c>
      <c r="K24" s="487">
        <v>4</v>
      </c>
    </row>
    <row r="25" spans="1:11" s="12" customFormat="1" ht="15.75" customHeight="1" x14ac:dyDescent="0.2">
      <c r="A25" s="10"/>
    </row>
    <row r="26" spans="1:11" s="12" customFormat="1" x14ac:dyDescent="0.2">
      <c r="A26" s="10"/>
    </row>
    <row r="27" spans="1:11" s="12" customFormat="1" x14ac:dyDescent="0.2">
      <c r="A27" s="10"/>
    </row>
    <row r="28" spans="1:11" s="12" customFormat="1" x14ac:dyDescent="0.2">
      <c r="A28" s="10"/>
    </row>
    <row r="29" spans="1:11" x14ac:dyDescent="0.2">
      <c r="A29" s="10"/>
      <c r="B29" s="12"/>
      <c r="C29" s="12"/>
      <c r="D29" s="12"/>
      <c r="E29" s="12"/>
      <c r="F29" s="12"/>
      <c r="G29" s="12"/>
      <c r="H29" s="12"/>
      <c r="I29" s="12"/>
      <c r="J29" s="12"/>
      <c r="K29" s="12"/>
    </row>
    <row r="30" spans="1:11" x14ac:dyDescent="0.2">
      <c r="A30" s="10"/>
      <c r="B30" s="12"/>
      <c r="C30" s="12"/>
      <c r="D30" s="12"/>
      <c r="E30" s="12"/>
      <c r="F30" s="12"/>
      <c r="G30" s="12"/>
      <c r="H30" s="12"/>
      <c r="I30" s="12"/>
      <c r="J30" s="12"/>
      <c r="K30" s="12"/>
    </row>
    <row r="31" spans="1:11" x14ac:dyDescent="0.2">
      <c r="A31" s="10"/>
      <c r="B31" s="12"/>
      <c r="C31" s="12"/>
      <c r="D31" s="12"/>
      <c r="E31" s="12"/>
      <c r="F31" s="12"/>
      <c r="G31" s="12"/>
      <c r="H31" s="12"/>
      <c r="I31" s="12"/>
      <c r="J31" s="12"/>
      <c r="K31" s="12"/>
    </row>
    <row r="32" spans="1:11" x14ac:dyDescent="0.2">
      <c r="A32" s="382"/>
      <c r="B32" s="380"/>
      <c r="C32" s="380"/>
      <c r="D32" s="380"/>
      <c r="E32" s="380"/>
      <c r="F32" s="380"/>
      <c r="G32" s="380"/>
      <c r="H32" s="380"/>
      <c r="I32" s="571" t="s">
        <v>13</v>
      </c>
      <c r="J32" s="571"/>
      <c r="K32" s="380"/>
    </row>
    <row r="33" spans="1:11" x14ac:dyDescent="0.2">
      <c r="A33" s="573" t="s">
        <v>14</v>
      </c>
      <c r="B33" s="573"/>
      <c r="C33" s="573"/>
      <c r="D33" s="573"/>
      <c r="E33" s="573"/>
      <c r="F33" s="573"/>
      <c r="G33" s="573"/>
      <c r="H33" s="573"/>
      <c r="I33" s="573"/>
      <c r="J33" s="573"/>
      <c r="K33" s="380"/>
    </row>
    <row r="34" spans="1:11" x14ac:dyDescent="0.2">
      <c r="A34" s="573" t="s">
        <v>20</v>
      </c>
      <c r="B34" s="573"/>
      <c r="C34" s="573"/>
      <c r="D34" s="573"/>
      <c r="E34" s="573"/>
      <c r="F34" s="573"/>
      <c r="G34" s="573"/>
      <c r="H34" s="573"/>
      <c r="I34" s="573"/>
      <c r="J34" s="573"/>
      <c r="K34" s="380"/>
    </row>
    <row r="35" spans="1:11" x14ac:dyDescent="0.2">
      <c r="A35" s="14" t="s">
        <v>23</v>
      </c>
      <c r="B35" s="14"/>
      <c r="C35" s="14"/>
      <c r="D35" s="14"/>
      <c r="E35" s="14"/>
      <c r="F35" s="14"/>
      <c r="G35" s="382"/>
      <c r="H35" s="547" t="s">
        <v>24</v>
      </c>
      <c r="I35" s="547"/>
      <c r="J35" s="382"/>
      <c r="K35" s="382"/>
    </row>
    <row r="36" spans="1:11" x14ac:dyDescent="0.2">
      <c r="A36" s="14"/>
      <c r="B36" s="382"/>
      <c r="C36" s="382"/>
      <c r="D36" s="382"/>
      <c r="E36" s="382"/>
      <c r="F36" s="382"/>
      <c r="G36" s="382"/>
      <c r="H36" s="382"/>
      <c r="I36" s="382"/>
      <c r="J36" s="382"/>
      <c r="K36" s="382"/>
    </row>
  </sheetData>
  <mergeCells count="20">
    <mergeCell ref="D1:E1"/>
    <mergeCell ref="I1:J1"/>
    <mergeCell ref="A2:J2"/>
    <mergeCell ref="A3:J3"/>
    <mergeCell ref="A4:K4"/>
    <mergeCell ref="I32:J32"/>
    <mergeCell ref="A33:J33"/>
    <mergeCell ref="A34:J34"/>
    <mergeCell ref="H35:I35"/>
    <mergeCell ref="A6:B6"/>
    <mergeCell ref="E6:H6"/>
    <mergeCell ref="I6:K6"/>
    <mergeCell ref="C7:J7"/>
    <mergeCell ref="A8:A9"/>
    <mergeCell ref="B8:B9"/>
    <mergeCell ref="C8:D8"/>
    <mergeCell ref="E8:F8"/>
    <mergeCell ref="G8:H8"/>
    <mergeCell ref="I8:J8"/>
    <mergeCell ref="K8:K9"/>
  </mergeCells>
  <printOptions horizontalCentered="1"/>
  <pageMargins left="0.70866141732283472" right="0.70866141732283472" top="0.23622047244094491" bottom="0" header="0.31496062992125984" footer="0.31496062992125984"/>
  <pageSetup paperSize="9" scale="8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topLeftCell="A4" zoomScaleSheetLayoutView="90" workbookViewId="0">
      <selection activeCell="I29" sqref="I29"/>
    </sheetView>
  </sheetViews>
  <sheetFormatPr defaultRowHeight="12.75" x14ac:dyDescent="0.2"/>
  <cols>
    <col min="2" max="2" width="10.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547"/>
      <c r="E1" s="547"/>
      <c r="H1" s="42"/>
      <c r="I1" s="632" t="s">
        <v>387</v>
      </c>
      <c r="J1" s="632"/>
    </row>
    <row r="2" spans="1:19" ht="15" x14ac:dyDescent="0.2">
      <c r="A2" s="638" t="s">
        <v>0</v>
      </c>
      <c r="B2" s="638"/>
      <c r="C2" s="638"/>
      <c r="D2" s="638"/>
      <c r="E2" s="638"/>
      <c r="F2" s="638"/>
      <c r="G2" s="638"/>
      <c r="H2" s="638"/>
      <c r="I2" s="638"/>
      <c r="J2" s="638"/>
    </row>
    <row r="3" spans="1:19" ht="20.25" x14ac:dyDescent="0.3">
      <c r="A3" s="544" t="s">
        <v>760</v>
      </c>
      <c r="B3" s="544"/>
      <c r="C3" s="544"/>
      <c r="D3" s="544"/>
      <c r="E3" s="544"/>
      <c r="F3" s="544"/>
      <c r="G3" s="544"/>
      <c r="H3" s="544"/>
      <c r="I3" s="544"/>
      <c r="J3" s="544"/>
    </row>
    <row r="4" spans="1:19" ht="10.5" customHeight="1" x14ac:dyDescent="0.2"/>
    <row r="5" spans="1:19" s="15" customFormat="1" ht="18.75" customHeight="1" x14ac:dyDescent="0.25">
      <c r="A5" s="712" t="s">
        <v>444</v>
      </c>
      <c r="B5" s="712"/>
      <c r="C5" s="712"/>
      <c r="D5" s="712"/>
      <c r="E5" s="712"/>
      <c r="F5" s="712"/>
      <c r="G5" s="712"/>
      <c r="H5" s="712"/>
      <c r="I5" s="712"/>
      <c r="J5" s="712"/>
      <c r="K5" s="712"/>
    </row>
    <row r="6" spans="1:19" s="15" customFormat="1" ht="15.75" customHeight="1" x14ac:dyDescent="0.25">
      <c r="A6" s="45"/>
      <c r="B6" s="45"/>
      <c r="C6" s="45"/>
      <c r="D6" s="45"/>
      <c r="E6" s="45"/>
      <c r="F6" s="45"/>
      <c r="G6" s="45"/>
      <c r="H6" s="45"/>
      <c r="I6" s="45"/>
      <c r="J6" s="45"/>
    </row>
    <row r="7" spans="1:19" s="15" customFormat="1" x14ac:dyDescent="0.2">
      <c r="A7" s="546" t="s">
        <v>166</v>
      </c>
      <c r="B7" s="546"/>
      <c r="E7" s="674"/>
      <c r="F7" s="674"/>
      <c r="G7" s="674"/>
      <c r="H7" s="674"/>
      <c r="I7" s="674" t="s">
        <v>845</v>
      </c>
      <c r="J7" s="674"/>
      <c r="K7" s="674"/>
    </row>
    <row r="8" spans="1:19" s="13" customFormat="1" ht="15.75" hidden="1" x14ac:dyDescent="0.25">
      <c r="C8" s="638" t="s">
        <v>16</v>
      </c>
      <c r="D8" s="638"/>
      <c r="E8" s="638"/>
      <c r="F8" s="638"/>
      <c r="G8" s="638"/>
      <c r="H8" s="638"/>
      <c r="I8" s="638"/>
      <c r="J8" s="638"/>
    </row>
    <row r="9" spans="1:19" ht="30" customHeight="1" x14ac:dyDescent="0.2">
      <c r="A9" s="630" t="s">
        <v>26</v>
      </c>
      <c r="B9" s="630" t="s">
        <v>40</v>
      </c>
      <c r="C9" s="517" t="s">
        <v>875</v>
      </c>
      <c r="D9" s="518"/>
      <c r="E9" s="517" t="s">
        <v>41</v>
      </c>
      <c r="F9" s="518"/>
      <c r="G9" s="517" t="s">
        <v>42</v>
      </c>
      <c r="H9" s="518"/>
      <c r="I9" s="521" t="s">
        <v>110</v>
      </c>
      <c r="J9" s="521"/>
      <c r="K9" s="630" t="s">
        <v>243</v>
      </c>
      <c r="R9" s="9"/>
      <c r="S9" s="12"/>
    </row>
    <row r="10" spans="1:19" s="14" customFormat="1" ht="42.6" customHeight="1" x14ac:dyDescent="0.2">
      <c r="A10" s="631"/>
      <c r="B10" s="631"/>
      <c r="C10" s="5" t="s">
        <v>43</v>
      </c>
      <c r="D10" s="5" t="s">
        <v>109</v>
      </c>
      <c r="E10" s="5" t="s">
        <v>43</v>
      </c>
      <c r="F10" s="5" t="s">
        <v>109</v>
      </c>
      <c r="G10" s="5" t="s">
        <v>43</v>
      </c>
      <c r="H10" s="5" t="s">
        <v>109</v>
      </c>
      <c r="I10" s="5" t="s">
        <v>139</v>
      </c>
      <c r="J10" s="5" t="s">
        <v>140</v>
      </c>
      <c r="K10" s="631"/>
    </row>
    <row r="11" spans="1:19" x14ac:dyDescent="0.2">
      <c r="A11" s="148">
        <v>1</v>
      </c>
      <c r="B11" s="148">
        <v>2</v>
      </c>
      <c r="C11" s="148">
        <v>3</v>
      </c>
      <c r="D11" s="148">
        <v>4</v>
      </c>
      <c r="E11" s="148">
        <v>5</v>
      </c>
      <c r="F11" s="148">
        <v>6</v>
      </c>
      <c r="G11" s="148">
        <v>7</v>
      </c>
      <c r="H11" s="148">
        <v>8</v>
      </c>
      <c r="I11" s="148">
        <v>9</v>
      </c>
      <c r="J11" s="148">
        <v>10</v>
      </c>
      <c r="K11" s="3">
        <v>11</v>
      </c>
    </row>
    <row r="12" spans="1:19" x14ac:dyDescent="0.2">
      <c r="A12" s="370">
        <v>1</v>
      </c>
      <c r="B12" s="18" t="s">
        <v>922</v>
      </c>
      <c r="C12" s="370">
        <v>108</v>
      </c>
      <c r="D12" s="713">
        <v>802.3</v>
      </c>
      <c r="E12" s="370">
        <v>86</v>
      </c>
      <c r="F12" s="716" t="s">
        <v>938</v>
      </c>
      <c r="G12" s="370">
        <v>0</v>
      </c>
      <c r="H12" s="719" t="s">
        <v>939</v>
      </c>
      <c r="I12" s="370">
        <v>19</v>
      </c>
      <c r="J12" s="719" t="s">
        <v>939</v>
      </c>
      <c r="K12" s="370">
        <v>1</v>
      </c>
    </row>
    <row r="13" spans="1:19" x14ac:dyDescent="0.2">
      <c r="A13" s="370">
        <v>2</v>
      </c>
      <c r="B13" s="18" t="s">
        <v>923</v>
      </c>
      <c r="C13" s="370">
        <v>92</v>
      </c>
      <c r="D13" s="714"/>
      <c r="E13" s="370">
        <v>56</v>
      </c>
      <c r="F13" s="717"/>
      <c r="G13" s="370">
        <v>0</v>
      </c>
      <c r="H13" s="720"/>
      <c r="I13" s="370">
        <v>33</v>
      </c>
      <c r="J13" s="720"/>
      <c r="K13" s="370">
        <v>35</v>
      </c>
    </row>
    <row r="14" spans="1:19" x14ac:dyDescent="0.2">
      <c r="A14" s="370">
        <v>3</v>
      </c>
      <c r="B14" s="18" t="s">
        <v>924</v>
      </c>
      <c r="C14" s="370">
        <v>51</v>
      </c>
      <c r="D14" s="715"/>
      <c r="E14" s="370">
        <v>27</v>
      </c>
      <c r="F14" s="718"/>
      <c r="G14" s="370">
        <v>0</v>
      </c>
      <c r="H14" s="721"/>
      <c r="I14" s="370">
        <v>24</v>
      </c>
      <c r="J14" s="721"/>
      <c r="K14" s="370">
        <v>0</v>
      </c>
    </row>
    <row r="15" spans="1:19" x14ac:dyDescent="0.2">
      <c r="A15" s="373" t="s">
        <v>19</v>
      </c>
      <c r="B15" s="9"/>
      <c r="C15" s="373">
        <f>SUM(C12:C14)</f>
        <v>251</v>
      </c>
      <c r="D15" s="373">
        <v>802.3</v>
      </c>
      <c r="E15" s="373">
        <f>SUM(E12:E14)</f>
        <v>169</v>
      </c>
      <c r="F15" s="373"/>
      <c r="G15" s="373">
        <f>SUM(G12:G14)</f>
        <v>0</v>
      </c>
      <c r="H15" s="373"/>
      <c r="I15" s="373">
        <f>SUM(I12:I14)</f>
        <v>76</v>
      </c>
      <c r="J15" s="373"/>
      <c r="K15" s="373">
        <f>SUM(K12:K14)</f>
        <v>36</v>
      </c>
    </row>
    <row r="16" spans="1:19" s="12" customFormat="1" x14ac:dyDescent="0.2">
      <c r="A16" s="10" t="s">
        <v>44</v>
      </c>
    </row>
    <row r="17" spans="1:16" s="12" customFormat="1" x14ac:dyDescent="0.2">
      <c r="A17" s="10"/>
    </row>
    <row r="18" spans="1:16" s="12" customFormat="1" x14ac:dyDescent="0.2">
      <c r="A18" s="10"/>
    </row>
    <row r="19" spans="1:16" s="12" customFormat="1" x14ac:dyDescent="0.2">
      <c r="A19" s="10"/>
    </row>
    <row r="20" spans="1:16" s="15" customFormat="1" ht="13.9" customHeight="1" x14ac:dyDescent="0.2">
      <c r="B20" s="83"/>
      <c r="C20" s="83"/>
      <c r="D20" s="83"/>
      <c r="E20" s="83"/>
      <c r="F20" s="83"/>
      <c r="G20" s="83"/>
      <c r="H20" s="83"/>
      <c r="I20" s="571" t="s">
        <v>13</v>
      </c>
      <c r="J20" s="571"/>
      <c r="K20" s="83"/>
      <c r="L20" s="83"/>
      <c r="M20" s="83"/>
      <c r="N20" s="83"/>
      <c r="O20" s="83"/>
      <c r="P20" s="83"/>
    </row>
    <row r="21" spans="1:16" s="15" customFormat="1" ht="13.15" customHeight="1" x14ac:dyDescent="0.2">
      <c r="A21" s="573" t="s">
        <v>14</v>
      </c>
      <c r="B21" s="573"/>
      <c r="C21" s="573"/>
      <c r="D21" s="573"/>
      <c r="E21" s="573"/>
      <c r="F21" s="573"/>
      <c r="G21" s="573"/>
      <c r="H21" s="573"/>
      <c r="I21" s="573"/>
      <c r="J21" s="573"/>
      <c r="K21" s="83"/>
      <c r="L21" s="83"/>
      <c r="M21" s="83"/>
      <c r="N21" s="83"/>
      <c r="O21" s="83"/>
      <c r="P21" s="83"/>
    </row>
    <row r="22" spans="1:16" s="15" customFormat="1" ht="13.15" customHeight="1" x14ac:dyDescent="0.2">
      <c r="A22" s="573" t="s">
        <v>20</v>
      </c>
      <c r="B22" s="573"/>
      <c r="C22" s="573"/>
      <c r="D22" s="573"/>
      <c r="E22" s="573"/>
      <c r="F22" s="573"/>
      <c r="G22" s="573"/>
      <c r="H22" s="573"/>
      <c r="I22" s="573"/>
      <c r="J22" s="573"/>
      <c r="K22" s="83"/>
      <c r="L22" s="83"/>
      <c r="M22" s="83"/>
      <c r="N22" s="83"/>
      <c r="O22" s="83"/>
      <c r="P22" s="83"/>
    </row>
    <row r="23" spans="1:16" s="15" customFormat="1" x14ac:dyDescent="0.2">
      <c r="A23" s="14" t="s">
        <v>23</v>
      </c>
      <c r="B23" s="14"/>
      <c r="C23" s="14"/>
      <c r="D23" s="14"/>
      <c r="E23" s="14"/>
      <c r="F23" s="14"/>
      <c r="H23" s="547" t="s">
        <v>24</v>
      </c>
      <c r="I23" s="547"/>
    </row>
    <row r="24" spans="1:16" s="15" customFormat="1" x14ac:dyDescent="0.2">
      <c r="A24" s="14"/>
    </row>
    <row r="25" spans="1:16" x14ac:dyDescent="0.2">
      <c r="A25" s="633"/>
      <c r="B25" s="633"/>
      <c r="C25" s="633"/>
      <c r="D25" s="633"/>
      <c r="E25" s="633"/>
      <c r="F25" s="633"/>
      <c r="G25" s="633"/>
      <c r="H25" s="633"/>
      <c r="I25" s="633"/>
      <c r="J25" s="633"/>
    </row>
  </sheetData>
  <mergeCells count="25">
    <mergeCell ref="I1:J1"/>
    <mergeCell ref="A21:J21"/>
    <mergeCell ref="G9:H9"/>
    <mergeCell ref="I9:J9"/>
    <mergeCell ref="D1:E1"/>
    <mergeCell ref="A9:A10"/>
    <mergeCell ref="A2:J2"/>
    <mergeCell ref="A25:J25"/>
    <mergeCell ref="E9:F9"/>
    <mergeCell ref="C9:D9"/>
    <mergeCell ref="H23:I23"/>
    <mergeCell ref="A22:J22"/>
    <mergeCell ref="K9:K10"/>
    <mergeCell ref="C8:J8"/>
    <mergeCell ref="E7:H7"/>
    <mergeCell ref="A3:J3"/>
    <mergeCell ref="I20:J20"/>
    <mergeCell ref="I7:K7"/>
    <mergeCell ref="A7:B7"/>
    <mergeCell ref="A5:K5"/>
    <mergeCell ref="B9:B10"/>
    <mergeCell ref="D12:D14"/>
    <mergeCell ref="F12:F14"/>
    <mergeCell ref="H12:H14"/>
    <mergeCell ref="J12:J14"/>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4"/>
  <sheetViews>
    <sheetView topLeftCell="A4" zoomScaleSheetLayoutView="90" workbookViewId="0">
      <selection activeCell="D23" sqref="D23"/>
    </sheetView>
  </sheetViews>
  <sheetFormatPr defaultRowHeight="12.75" x14ac:dyDescent="0.2"/>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547"/>
      <c r="E1" s="547"/>
      <c r="H1" s="42"/>
      <c r="J1" s="632" t="s">
        <v>72</v>
      </c>
      <c r="K1" s="632"/>
    </row>
    <row r="2" spans="1:19" ht="15" x14ac:dyDescent="0.2">
      <c r="A2" s="638" t="s">
        <v>0</v>
      </c>
      <c r="B2" s="638"/>
      <c r="C2" s="638"/>
      <c r="D2" s="638"/>
      <c r="E2" s="638"/>
      <c r="F2" s="638"/>
      <c r="G2" s="638"/>
      <c r="H2" s="638"/>
      <c r="I2" s="638"/>
      <c r="J2" s="638"/>
    </row>
    <row r="3" spans="1:19" ht="18" x14ac:dyDescent="0.25">
      <c r="A3" s="649" t="s">
        <v>757</v>
      </c>
      <c r="B3" s="649"/>
      <c r="C3" s="649"/>
      <c r="D3" s="649"/>
      <c r="E3" s="649"/>
      <c r="F3" s="649"/>
      <c r="G3" s="649"/>
      <c r="H3" s="649"/>
      <c r="I3" s="649"/>
      <c r="J3" s="649"/>
    </row>
    <row r="4" spans="1:19" ht="10.5" customHeight="1" x14ac:dyDescent="0.2"/>
    <row r="5" spans="1:19" s="15" customFormat="1" ht="15.75" customHeight="1" x14ac:dyDescent="0.2">
      <c r="A5" s="722" t="s">
        <v>445</v>
      </c>
      <c r="B5" s="722"/>
      <c r="C5" s="722"/>
      <c r="D5" s="722"/>
      <c r="E5" s="722"/>
      <c r="F5" s="722"/>
      <c r="G5" s="722"/>
      <c r="H5" s="722"/>
      <c r="I5" s="722"/>
      <c r="J5" s="722"/>
      <c r="K5" s="722"/>
      <c r="L5" s="722"/>
    </row>
    <row r="6" spans="1:19" s="15" customFormat="1" ht="15.75" customHeight="1" x14ac:dyDescent="0.25">
      <c r="A6" s="45"/>
      <c r="B6" s="45"/>
      <c r="C6" s="45"/>
      <c r="D6" s="45"/>
      <c r="E6" s="45"/>
      <c r="F6" s="45"/>
      <c r="G6" s="45"/>
      <c r="H6" s="45"/>
      <c r="I6" s="45"/>
      <c r="J6" s="45"/>
    </row>
    <row r="7" spans="1:19" s="15" customFormat="1" x14ac:dyDescent="0.2">
      <c r="A7" s="546" t="s">
        <v>166</v>
      </c>
      <c r="B7" s="546"/>
      <c r="I7" s="674" t="s">
        <v>845</v>
      </c>
      <c r="J7" s="674"/>
      <c r="K7" s="674"/>
    </row>
    <row r="8" spans="1:19" s="13" customFormat="1" ht="15.75" hidden="1" x14ac:dyDescent="0.25">
      <c r="C8" s="638" t="s">
        <v>16</v>
      </c>
      <c r="D8" s="638"/>
      <c r="E8" s="638"/>
      <c r="F8" s="638"/>
      <c r="G8" s="638"/>
      <c r="H8" s="638"/>
      <c r="I8" s="638"/>
      <c r="J8" s="638"/>
    </row>
    <row r="9" spans="1:19" ht="30" customHeight="1" x14ac:dyDescent="0.2">
      <c r="A9" s="630" t="s">
        <v>26</v>
      </c>
      <c r="B9" s="630" t="s">
        <v>40</v>
      </c>
      <c r="C9" s="517" t="s">
        <v>876</v>
      </c>
      <c r="D9" s="518"/>
      <c r="E9" s="517" t="s">
        <v>484</v>
      </c>
      <c r="F9" s="518"/>
      <c r="G9" s="517" t="s">
        <v>42</v>
      </c>
      <c r="H9" s="518"/>
      <c r="I9" s="521" t="s">
        <v>110</v>
      </c>
      <c r="J9" s="521"/>
      <c r="K9" s="630" t="s">
        <v>522</v>
      </c>
      <c r="R9" s="9"/>
      <c r="S9" s="12"/>
    </row>
    <row r="10" spans="1:19" s="14" customFormat="1" ht="46.5" customHeight="1" x14ac:dyDescent="0.2">
      <c r="A10" s="631"/>
      <c r="B10" s="631"/>
      <c r="C10" s="5" t="s">
        <v>43</v>
      </c>
      <c r="D10" s="5" t="s">
        <v>109</v>
      </c>
      <c r="E10" s="5" t="s">
        <v>43</v>
      </c>
      <c r="F10" s="5" t="s">
        <v>109</v>
      </c>
      <c r="G10" s="5" t="s">
        <v>43</v>
      </c>
      <c r="H10" s="5" t="s">
        <v>109</v>
      </c>
      <c r="I10" s="5" t="s">
        <v>139</v>
      </c>
      <c r="J10" s="5" t="s">
        <v>140</v>
      </c>
      <c r="K10" s="631"/>
    </row>
    <row r="11" spans="1:19" x14ac:dyDescent="0.2">
      <c r="A11" s="148">
        <v>1</v>
      </c>
      <c r="B11" s="148">
        <v>2</v>
      </c>
      <c r="C11" s="148">
        <v>3</v>
      </c>
      <c r="D11" s="148">
        <v>4</v>
      </c>
      <c r="E11" s="148">
        <v>5</v>
      </c>
      <c r="F11" s="148">
        <v>6</v>
      </c>
      <c r="G11" s="148">
        <v>7</v>
      </c>
      <c r="H11" s="148">
        <v>8</v>
      </c>
      <c r="I11" s="148">
        <v>9</v>
      </c>
      <c r="J11" s="148">
        <v>10</v>
      </c>
      <c r="K11" s="148">
        <v>11</v>
      </c>
    </row>
    <row r="12" spans="1:19" x14ac:dyDescent="0.2">
      <c r="A12" s="8">
        <v>1</v>
      </c>
      <c r="B12" s="423" t="s">
        <v>922</v>
      </c>
      <c r="C12" s="8">
        <v>93</v>
      </c>
      <c r="D12" s="8">
        <v>4.6500000000000004</v>
      </c>
      <c r="E12" s="8">
        <v>93</v>
      </c>
      <c r="F12" s="8">
        <v>4.6500000000000004</v>
      </c>
      <c r="G12" s="8">
        <v>0</v>
      </c>
      <c r="H12" s="8">
        <v>0</v>
      </c>
      <c r="I12" s="8">
        <v>0</v>
      </c>
      <c r="J12" s="8">
        <v>0</v>
      </c>
      <c r="K12" s="8">
        <v>26</v>
      </c>
    </row>
    <row r="13" spans="1:19" x14ac:dyDescent="0.2">
      <c r="A13" s="8">
        <v>2</v>
      </c>
      <c r="B13" s="423" t="s">
        <v>923</v>
      </c>
      <c r="C13" s="8">
        <v>133</v>
      </c>
      <c r="D13" s="8">
        <v>6.65</v>
      </c>
      <c r="E13" s="8">
        <v>133</v>
      </c>
      <c r="F13" s="8">
        <v>6.65</v>
      </c>
      <c r="G13" s="8">
        <v>0</v>
      </c>
      <c r="H13" s="8">
        <v>0</v>
      </c>
      <c r="I13" s="8">
        <v>0</v>
      </c>
      <c r="J13" s="8">
        <v>0</v>
      </c>
      <c r="K13" s="8">
        <v>48</v>
      </c>
    </row>
    <row r="14" spans="1:19" x14ac:dyDescent="0.2">
      <c r="A14" s="8">
        <v>3</v>
      </c>
      <c r="B14" s="423" t="s">
        <v>924</v>
      </c>
      <c r="C14" s="8">
        <v>0</v>
      </c>
      <c r="D14" s="8">
        <v>0</v>
      </c>
      <c r="E14" s="8">
        <v>0</v>
      </c>
      <c r="F14" s="8">
        <v>0</v>
      </c>
      <c r="G14" s="8">
        <v>0</v>
      </c>
      <c r="H14" s="8">
        <v>0</v>
      </c>
      <c r="I14" s="8">
        <v>0</v>
      </c>
      <c r="J14" s="8">
        <v>0</v>
      </c>
      <c r="K14" s="8">
        <v>53</v>
      </c>
    </row>
    <row r="15" spans="1:19" x14ac:dyDescent="0.2">
      <c r="A15" s="373" t="s">
        <v>19</v>
      </c>
      <c r="B15" s="9"/>
      <c r="C15" s="373">
        <v>226</v>
      </c>
      <c r="D15" s="373">
        <v>11.3</v>
      </c>
      <c r="E15" s="373">
        <v>226</v>
      </c>
      <c r="F15" s="373">
        <v>11.3</v>
      </c>
      <c r="G15" s="373">
        <v>0</v>
      </c>
      <c r="H15" s="373">
        <v>0</v>
      </c>
      <c r="I15" s="373">
        <v>0</v>
      </c>
      <c r="J15" s="373">
        <v>0</v>
      </c>
      <c r="K15" s="373">
        <v>127</v>
      </c>
    </row>
    <row r="16" spans="1:19" s="12" customFormat="1" x14ac:dyDescent="0.2"/>
    <row r="17" spans="1:16" s="12" customFormat="1" x14ac:dyDescent="0.2">
      <c r="A17" s="10" t="s">
        <v>44</v>
      </c>
    </row>
    <row r="18" spans="1:16" ht="15.75" customHeight="1" x14ac:dyDescent="0.2">
      <c r="C18" s="634"/>
      <c r="D18" s="634"/>
      <c r="E18" s="634"/>
      <c r="F18" s="634"/>
    </row>
    <row r="19" spans="1:16" s="15" customFormat="1" ht="13.9" customHeight="1" x14ac:dyDescent="0.2">
      <c r="B19" s="83"/>
      <c r="C19" s="83"/>
      <c r="D19" s="83"/>
      <c r="E19" s="83"/>
      <c r="F19" s="83"/>
      <c r="G19" s="83"/>
      <c r="H19" s="83"/>
      <c r="I19" s="571" t="s">
        <v>13</v>
      </c>
      <c r="J19" s="571"/>
      <c r="K19" s="83"/>
      <c r="L19" s="83"/>
      <c r="M19" s="83"/>
      <c r="N19" s="83"/>
      <c r="O19" s="83"/>
      <c r="P19" s="83"/>
    </row>
    <row r="20" spans="1:16" s="15" customFormat="1" ht="13.15" customHeight="1" x14ac:dyDescent="0.2">
      <c r="A20" s="573" t="s">
        <v>14</v>
      </c>
      <c r="B20" s="573"/>
      <c r="C20" s="573"/>
      <c r="D20" s="573"/>
      <c r="E20" s="573"/>
      <c r="F20" s="573"/>
      <c r="G20" s="573"/>
      <c r="H20" s="573"/>
      <c r="I20" s="573"/>
      <c r="J20" s="573"/>
      <c r="K20" s="83"/>
      <c r="L20" s="83"/>
      <c r="M20" s="83"/>
      <c r="N20" s="83"/>
      <c r="O20" s="83"/>
      <c r="P20" s="83"/>
    </row>
    <row r="21" spans="1:16" s="15" customFormat="1" ht="13.15" customHeight="1" x14ac:dyDescent="0.2">
      <c r="A21" s="573" t="s">
        <v>20</v>
      </c>
      <c r="B21" s="573"/>
      <c r="C21" s="573"/>
      <c r="D21" s="573"/>
      <c r="E21" s="573"/>
      <c r="F21" s="573"/>
      <c r="G21" s="573"/>
      <c r="H21" s="573"/>
      <c r="I21" s="573"/>
      <c r="J21" s="573"/>
      <c r="K21" s="83"/>
      <c r="L21" s="83"/>
      <c r="M21" s="83"/>
      <c r="N21" s="83"/>
      <c r="O21" s="83"/>
      <c r="P21" s="83"/>
    </row>
    <row r="22" spans="1:16" s="15" customFormat="1" x14ac:dyDescent="0.2">
      <c r="A22" s="14" t="s">
        <v>23</v>
      </c>
      <c r="B22" s="14"/>
      <c r="C22" s="14"/>
      <c r="D22" s="14"/>
      <c r="E22" s="14"/>
      <c r="F22" s="14"/>
      <c r="H22" s="547" t="s">
        <v>24</v>
      </c>
      <c r="I22" s="547"/>
    </row>
    <row r="23" spans="1:16" s="15" customFormat="1" x14ac:dyDescent="0.2">
      <c r="A23" s="14"/>
    </row>
    <row r="24" spans="1:16" x14ac:dyDescent="0.2">
      <c r="A24" s="633"/>
      <c r="B24" s="633"/>
      <c r="C24" s="633"/>
      <c r="D24" s="633"/>
      <c r="E24" s="633"/>
      <c r="F24" s="633"/>
      <c r="G24" s="633"/>
      <c r="H24" s="633"/>
      <c r="I24" s="633"/>
      <c r="J24" s="633"/>
    </row>
  </sheetData>
  <mergeCells count="21">
    <mergeCell ref="J1:K1"/>
    <mergeCell ref="I9:J9"/>
    <mergeCell ref="D1:E1"/>
    <mergeCell ref="A2:J2"/>
    <mergeCell ref="A3:J3"/>
    <mergeCell ref="C9:D9"/>
    <mergeCell ref="A5:L5"/>
    <mergeCell ref="K9:K10"/>
    <mergeCell ref="A7:B7"/>
    <mergeCell ref="A24:J24"/>
    <mergeCell ref="A20:J20"/>
    <mergeCell ref="I7:K7"/>
    <mergeCell ref="H22:I22"/>
    <mergeCell ref="C8:J8"/>
    <mergeCell ref="A9:A10"/>
    <mergeCell ref="I19:J19"/>
    <mergeCell ref="B9:B10"/>
    <mergeCell ref="E9:F9"/>
    <mergeCell ref="G9:H9"/>
    <mergeCell ref="A21:J21"/>
    <mergeCell ref="C18:F18"/>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4"/>
  <sheetViews>
    <sheetView topLeftCell="A4" zoomScaleSheetLayoutView="90" workbookViewId="0">
      <selection activeCell="E23" sqref="E23"/>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547"/>
      <c r="E1" s="547"/>
      <c r="H1" s="42"/>
      <c r="J1" s="632" t="s">
        <v>485</v>
      </c>
      <c r="K1" s="632"/>
    </row>
    <row r="2" spans="1:19" ht="15" x14ac:dyDescent="0.2">
      <c r="A2" s="638" t="s">
        <v>0</v>
      </c>
      <c r="B2" s="638"/>
      <c r="C2" s="638"/>
      <c r="D2" s="638"/>
      <c r="E2" s="638"/>
      <c r="F2" s="638"/>
      <c r="G2" s="638"/>
      <c r="H2" s="638"/>
      <c r="I2" s="638"/>
      <c r="J2" s="638"/>
    </row>
    <row r="3" spans="1:19" ht="18" x14ac:dyDescent="0.25">
      <c r="A3" s="649" t="s">
        <v>757</v>
      </c>
      <c r="B3" s="649"/>
      <c r="C3" s="649"/>
      <c r="D3" s="649"/>
      <c r="E3" s="649"/>
      <c r="F3" s="649"/>
      <c r="G3" s="649"/>
      <c r="H3" s="649"/>
      <c r="I3" s="649"/>
      <c r="J3" s="649"/>
    </row>
    <row r="4" spans="1:19" ht="10.5" customHeight="1" x14ac:dyDescent="0.2"/>
    <row r="5" spans="1:19" s="15" customFormat="1" ht="15.75" customHeight="1" x14ac:dyDescent="0.2">
      <c r="A5" s="723" t="s">
        <v>495</v>
      </c>
      <c r="B5" s="723"/>
      <c r="C5" s="723"/>
      <c r="D5" s="723"/>
      <c r="E5" s="723"/>
      <c r="F5" s="723"/>
      <c r="G5" s="723"/>
      <c r="H5" s="723"/>
      <c r="I5" s="723"/>
      <c r="J5" s="723"/>
      <c r="K5" s="723"/>
      <c r="L5" s="723"/>
    </row>
    <row r="6" spans="1:19" s="15" customFormat="1" ht="15.75" customHeight="1" x14ac:dyDescent="0.25">
      <c r="A6" s="45"/>
      <c r="B6" s="45"/>
      <c r="C6" s="45"/>
      <c r="D6" s="45"/>
      <c r="E6" s="45"/>
      <c r="F6" s="45"/>
      <c r="G6" s="45"/>
      <c r="H6" s="45"/>
      <c r="I6" s="45"/>
      <c r="J6" s="45"/>
    </row>
    <row r="7" spans="1:19" s="15" customFormat="1" x14ac:dyDescent="0.2">
      <c r="A7" s="546" t="s">
        <v>166</v>
      </c>
      <c r="B7" s="546"/>
      <c r="I7" s="674" t="s">
        <v>846</v>
      </c>
      <c r="J7" s="674"/>
      <c r="K7" s="674"/>
    </row>
    <row r="8" spans="1:19" s="13" customFormat="1" ht="15.75" hidden="1" x14ac:dyDescent="0.25">
      <c r="C8" s="638" t="s">
        <v>16</v>
      </c>
      <c r="D8" s="638"/>
      <c r="E8" s="638"/>
      <c r="F8" s="638"/>
      <c r="G8" s="638"/>
      <c r="H8" s="638"/>
      <c r="I8" s="638"/>
      <c r="J8" s="638"/>
    </row>
    <row r="9" spans="1:19" ht="31.5" customHeight="1" x14ac:dyDescent="0.2">
      <c r="A9" s="630" t="s">
        <v>26</v>
      </c>
      <c r="B9" s="630" t="s">
        <v>40</v>
      </c>
      <c r="C9" s="517" t="s">
        <v>877</v>
      </c>
      <c r="D9" s="518"/>
      <c r="E9" s="517" t="s">
        <v>484</v>
      </c>
      <c r="F9" s="518"/>
      <c r="G9" s="517" t="s">
        <v>42</v>
      </c>
      <c r="H9" s="518"/>
      <c r="I9" s="521" t="s">
        <v>110</v>
      </c>
      <c r="J9" s="521"/>
      <c r="K9" s="630" t="s">
        <v>522</v>
      </c>
      <c r="R9" s="9"/>
      <c r="S9" s="12"/>
    </row>
    <row r="10" spans="1:19" s="14" customFormat="1" ht="46.5" customHeight="1" x14ac:dyDescent="0.2">
      <c r="A10" s="631"/>
      <c r="B10" s="631"/>
      <c r="C10" s="5" t="s">
        <v>43</v>
      </c>
      <c r="D10" s="5" t="s">
        <v>109</v>
      </c>
      <c r="E10" s="5" t="s">
        <v>43</v>
      </c>
      <c r="F10" s="5" t="s">
        <v>109</v>
      </c>
      <c r="G10" s="5" t="s">
        <v>43</v>
      </c>
      <c r="H10" s="5" t="s">
        <v>109</v>
      </c>
      <c r="I10" s="5" t="s">
        <v>139</v>
      </c>
      <c r="J10" s="5" t="s">
        <v>140</v>
      </c>
      <c r="K10" s="631"/>
    </row>
    <row r="11" spans="1:19" x14ac:dyDescent="0.2">
      <c r="A11" s="292">
        <v>1</v>
      </c>
      <c r="B11" s="292">
        <v>2</v>
      </c>
      <c r="C11" s="292">
        <v>3</v>
      </c>
      <c r="D11" s="292">
        <v>4</v>
      </c>
      <c r="E11" s="292">
        <v>5</v>
      </c>
      <c r="F11" s="292">
        <v>6</v>
      </c>
      <c r="G11" s="292">
        <v>7</v>
      </c>
      <c r="H11" s="292">
        <v>8</v>
      </c>
      <c r="I11" s="292">
        <v>9</v>
      </c>
      <c r="J11" s="292">
        <v>10</v>
      </c>
      <c r="K11" s="292">
        <v>11</v>
      </c>
    </row>
    <row r="12" spans="1:19" x14ac:dyDescent="0.2">
      <c r="A12" s="8">
        <v>1</v>
      </c>
      <c r="B12" s="423" t="s">
        <v>922</v>
      </c>
      <c r="C12" s="370">
        <v>37</v>
      </c>
      <c r="D12" s="370">
        <v>1.85</v>
      </c>
      <c r="E12" s="370">
        <v>37</v>
      </c>
      <c r="F12" s="370">
        <v>1.85</v>
      </c>
      <c r="G12" s="370" t="s">
        <v>926</v>
      </c>
      <c r="H12" s="370" t="s">
        <v>926</v>
      </c>
      <c r="I12" s="370" t="s">
        <v>926</v>
      </c>
      <c r="J12" s="370" t="s">
        <v>926</v>
      </c>
      <c r="K12" s="370" t="s">
        <v>926</v>
      </c>
    </row>
    <row r="13" spans="1:19" x14ac:dyDescent="0.2">
      <c r="A13" s="8">
        <v>2</v>
      </c>
      <c r="B13" s="423" t="s">
        <v>923</v>
      </c>
      <c r="C13" s="370">
        <v>35</v>
      </c>
      <c r="D13" s="370">
        <v>1.75</v>
      </c>
      <c r="E13" s="370">
        <v>35</v>
      </c>
      <c r="F13" s="370">
        <v>1.75</v>
      </c>
      <c r="G13" s="370" t="s">
        <v>926</v>
      </c>
      <c r="H13" s="370" t="s">
        <v>926</v>
      </c>
      <c r="I13" s="370" t="s">
        <v>926</v>
      </c>
      <c r="J13" s="370" t="s">
        <v>926</v>
      </c>
      <c r="K13" s="370" t="s">
        <v>926</v>
      </c>
    </row>
    <row r="14" spans="1:19" x14ac:dyDescent="0.2">
      <c r="A14" s="8">
        <v>3</v>
      </c>
      <c r="B14" s="423" t="s">
        <v>924</v>
      </c>
      <c r="C14" s="370">
        <v>55</v>
      </c>
      <c r="D14" s="370">
        <v>2.75</v>
      </c>
      <c r="E14" s="370">
        <v>55</v>
      </c>
      <c r="F14" s="370">
        <v>2.75</v>
      </c>
      <c r="G14" s="370" t="s">
        <v>926</v>
      </c>
      <c r="H14" s="370" t="s">
        <v>926</v>
      </c>
      <c r="I14" s="370" t="s">
        <v>926</v>
      </c>
      <c r="J14" s="370" t="s">
        <v>926</v>
      </c>
      <c r="K14" s="370" t="s">
        <v>926</v>
      </c>
    </row>
    <row r="15" spans="1:19" x14ac:dyDescent="0.2">
      <c r="A15" s="373" t="s">
        <v>19</v>
      </c>
      <c r="B15" s="9"/>
      <c r="C15" s="373">
        <f>C12+C13+C14</f>
        <v>127</v>
      </c>
      <c r="D15" s="373">
        <f>D12+D13+D14</f>
        <v>6.35</v>
      </c>
      <c r="E15" s="373">
        <f>E12+E13+E14</f>
        <v>127</v>
      </c>
      <c r="F15" s="373">
        <f>F12+F13+F14</f>
        <v>6.35</v>
      </c>
      <c r="G15" s="373" t="s">
        <v>926</v>
      </c>
      <c r="H15" s="373" t="s">
        <v>926</v>
      </c>
      <c r="I15" s="373" t="s">
        <v>926</v>
      </c>
      <c r="J15" s="373" t="s">
        <v>926</v>
      </c>
      <c r="K15" s="373" t="s">
        <v>926</v>
      </c>
    </row>
    <row r="16" spans="1:19" s="12" customFormat="1" x14ac:dyDescent="0.2"/>
    <row r="17" spans="1:16" s="12" customFormat="1" x14ac:dyDescent="0.2">
      <c r="A17" s="10" t="s">
        <v>44</v>
      </c>
    </row>
    <row r="18" spans="1:16" ht="15.75" customHeight="1" x14ac:dyDescent="0.2">
      <c r="C18" s="634"/>
      <c r="D18" s="634"/>
      <c r="E18" s="634"/>
      <c r="F18" s="634"/>
    </row>
    <row r="19" spans="1:16" s="15" customFormat="1" ht="13.9" customHeight="1" x14ac:dyDescent="0.2">
      <c r="B19" s="83"/>
      <c r="C19" s="83"/>
      <c r="D19" s="83"/>
      <c r="E19" s="83"/>
      <c r="F19" s="83"/>
      <c r="G19" s="83"/>
      <c r="H19" s="83"/>
      <c r="I19" s="571" t="s">
        <v>13</v>
      </c>
      <c r="J19" s="571"/>
      <c r="K19" s="83"/>
      <c r="L19" s="83"/>
      <c r="M19" s="83"/>
      <c r="N19" s="83"/>
      <c r="O19" s="83"/>
      <c r="P19" s="83"/>
    </row>
    <row r="20" spans="1:16" s="15" customFormat="1" ht="13.15" customHeight="1" x14ac:dyDescent="0.2">
      <c r="A20" s="573" t="s">
        <v>14</v>
      </c>
      <c r="B20" s="573"/>
      <c r="C20" s="573"/>
      <c r="D20" s="573"/>
      <c r="E20" s="573"/>
      <c r="F20" s="573"/>
      <c r="G20" s="573"/>
      <c r="H20" s="573"/>
      <c r="I20" s="573"/>
      <c r="J20" s="573"/>
      <c r="K20" s="83"/>
      <c r="L20" s="83"/>
      <c r="M20" s="83"/>
      <c r="N20" s="83"/>
      <c r="O20" s="83"/>
      <c r="P20" s="83"/>
    </row>
    <row r="21" spans="1:16" s="15" customFormat="1" ht="13.15" customHeight="1" x14ac:dyDescent="0.2">
      <c r="A21" s="573" t="s">
        <v>20</v>
      </c>
      <c r="B21" s="573"/>
      <c r="C21" s="573"/>
      <c r="D21" s="573"/>
      <c r="E21" s="573"/>
      <c r="F21" s="573"/>
      <c r="G21" s="573"/>
      <c r="H21" s="573"/>
      <c r="I21" s="573"/>
      <c r="J21" s="573"/>
      <c r="K21" s="83"/>
      <c r="L21" s="83"/>
      <c r="M21" s="83"/>
      <c r="N21" s="83"/>
      <c r="O21" s="83"/>
      <c r="P21" s="83"/>
    </row>
    <row r="22" spans="1:16" s="15" customFormat="1" x14ac:dyDescent="0.2">
      <c r="A22" s="14" t="s">
        <v>23</v>
      </c>
      <c r="B22" s="14"/>
      <c r="C22" s="14"/>
      <c r="D22" s="14"/>
      <c r="E22" s="14"/>
      <c r="F22" s="14"/>
      <c r="H22" s="547" t="s">
        <v>24</v>
      </c>
      <c r="I22" s="547"/>
    </row>
    <row r="23" spans="1:16" s="15" customFormat="1" x14ac:dyDescent="0.2">
      <c r="A23" s="14"/>
    </row>
    <row r="24" spans="1:16" x14ac:dyDescent="0.2">
      <c r="A24" s="633"/>
      <c r="B24" s="633"/>
      <c r="C24" s="633"/>
      <c r="D24" s="633"/>
      <c r="E24" s="633"/>
      <c r="F24" s="633"/>
      <c r="G24" s="633"/>
      <c r="H24" s="633"/>
      <c r="I24" s="633"/>
      <c r="J24" s="633"/>
    </row>
  </sheetData>
  <mergeCells count="21">
    <mergeCell ref="A24:J24"/>
    <mergeCell ref="K9:K10"/>
    <mergeCell ref="C18:F18"/>
    <mergeCell ref="I19:J19"/>
    <mergeCell ref="A20:J20"/>
    <mergeCell ref="A21:J21"/>
    <mergeCell ref="H22:I22"/>
    <mergeCell ref="C8:J8"/>
    <mergeCell ref="A9:A10"/>
    <mergeCell ref="B9:B10"/>
    <mergeCell ref="C9:D9"/>
    <mergeCell ref="E9:F9"/>
    <mergeCell ref="G9:H9"/>
    <mergeCell ref="I9:J9"/>
    <mergeCell ref="A7:B7"/>
    <mergeCell ref="I7:K7"/>
    <mergeCell ref="D1:E1"/>
    <mergeCell ref="J1:K1"/>
    <mergeCell ref="A2:J2"/>
    <mergeCell ref="A3:J3"/>
    <mergeCell ref="A5:L5"/>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3"/>
  <sheetViews>
    <sheetView topLeftCell="A19" zoomScale="80" zoomScaleNormal="80" zoomScaleSheetLayoutView="86" workbookViewId="0">
      <selection activeCell="G44" sqref="G44"/>
    </sheetView>
  </sheetViews>
  <sheetFormatPr defaultRowHeight="12.75" x14ac:dyDescent="0.2"/>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x14ac:dyDescent="0.2">
      <c r="A1" s="14" t="s">
        <v>915</v>
      </c>
      <c r="H1" s="547"/>
      <c r="I1" s="547"/>
      <c r="R1" s="542" t="s">
        <v>59</v>
      </c>
      <c r="S1" s="542"/>
    </row>
    <row r="2" spans="1:19" s="13" customFormat="1" ht="15.75" x14ac:dyDescent="0.25">
      <c r="A2" s="543" t="s">
        <v>0</v>
      </c>
      <c r="B2" s="543"/>
      <c r="C2" s="543"/>
      <c r="D2" s="543"/>
      <c r="E2" s="543"/>
      <c r="F2" s="543"/>
      <c r="G2" s="543"/>
      <c r="H2" s="543"/>
      <c r="I2" s="543"/>
      <c r="J2" s="543"/>
      <c r="K2" s="543"/>
      <c r="L2" s="543"/>
      <c r="M2" s="543"/>
      <c r="N2" s="543"/>
      <c r="O2" s="543"/>
      <c r="P2" s="543"/>
      <c r="Q2" s="543"/>
      <c r="R2" s="543"/>
      <c r="S2" s="543"/>
    </row>
    <row r="3" spans="1:19" s="13" customFormat="1" ht="20.25" customHeight="1" x14ac:dyDescent="0.3">
      <c r="A3" s="544" t="s">
        <v>757</v>
      </c>
      <c r="B3" s="544"/>
      <c r="C3" s="544"/>
      <c r="D3" s="544"/>
      <c r="E3" s="544"/>
      <c r="F3" s="544"/>
      <c r="G3" s="544"/>
      <c r="H3" s="544"/>
      <c r="I3" s="544"/>
      <c r="J3" s="544"/>
      <c r="K3" s="544"/>
      <c r="L3" s="544"/>
      <c r="M3" s="544"/>
      <c r="N3" s="544"/>
      <c r="O3" s="544"/>
      <c r="P3" s="544"/>
      <c r="Q3" s="544"/>
      <c r="R3" s="544"/>
      <c r="S3" s="544"/>
    </row>
    <row r="5" spans="1:19" s="13" customFormat="1" ht="15.75" x14ac:dyDescent="0.25">
      <c r="A5" s="545" t="s">
        <v>806</v>
      </c>
      <c r="B5" s="545"/>
      <c r="C5" s="545"/>
      <c r="D5" s="545"/>
      <c r="E5" s="545"/>
      <c r="F5" s="545"/>
      <c r="G5" s="545"/>
      <c r="H5" s="545"/>
      <c r="I5" s="545"/>
      <c r="J5" s="545"/>
      <c r="K5" s="545"/>
      <c r="L5" s="545"/>
      <c r="M5" s="545"/>
      <c r="N5" s="545"/>
      <c r="O5" s="545"/>
      <c r="P5" s="545"/>
      <c r="Q5" s="545"/>
      <c r="R5" s="545"/>
      <c r="S5" s="545"/>
    </row>
    <row r="6" spans="1:19" x14ac:dyDescent="0.2">
      <c r="A6" s="546" t="s">
        <v>166</v>
      </c>
      <c r="B6" s="546"/>
    </row>
    <row r="7" spans="1:19" x14ac:dyDescent="0.2">
      <c r="A7" s="546" t="s">
        <v>173</v>
      </c>
      <c r="B7" s="546"/>
      <c r="C7" s="546"/>
      <c r="D7" s="546"/>
      <c r="E7" s="546"/>
      <c r="F7" s="546"/>
      <c r="G7" s="546"/>
      <c r="H7" s="546"/>
      <c r="I7" s="546"/>
      <c r="R7" s="30"/>
      <c r="S7" s="30"/>
    </row>
    <row r="9" spans="1:19" ht="18" customHeight="1" x14ac:dyDescent="0.2">
      <c r="A9" s="5"/>
      <c r="B9" s="521" t="s">
        <v>46</v>
      </c>
      <c r="C9" s="521"/>
      <c r="D9" s="521" t="s">
        <v>47</v>
      </c>
      <c r="E9" s="521"/>
      <c r="F9" s="521" t="s">
        <v>48</v>
      </c>
      <c r="G9" s="521"/>
      <c r="H9" s="548" t="s">
        <v>49</v>
      </c>
      <c r="I9" s="548"/>
      <c r="J9" s="521" t="s">
        <v>50</v>
      </c>
      <c r="K9" s="521"/>
      <c r="L9" s="26" t="s">
        <v>19</v>
      </c>
    </row>
    <row r="10" spans="1:19" s="68" customFormat="1" ht="13.5" customHeight="1" x14ac:dyDescent="0.2">
      <c r="A10" s="69">
        <v>1</v>
      </c>
      <c r="B10" s="514">
        <v>2</v>
      </c>
      <c r="C10" s="514"/>
      <c r="D10" s="514">
        <v>3</v>
      </c>
      <c r="E10" s="514"/>
      <c r="F10" s="514">
        <v>4</v>
      </c>
      <c r="G10" s="514"/>
      <c r="H10" s="514">
        <v>5</v>
      </c>
      <c r="I10" s="514"/>
      <c r="J10" s="514">
        <v>6</v>
      </c>
      <c r="K10" s="514"/>
      <c r="L10" s="69">
        <v>7</v>
      </c>
    </row>
    <row r="11" spans="1:19" x14ac:dyDescent="0.2">
      <c r="A11" s="3" t="s">
        <v>51</v>
      </c>
      <c r="B11" s="549">
        <v>0</v>
      </c>
      <c r="C11" s="549"/>
      <c r="D11" s="549">
        <v>22</v>
      </c>
      <c r="E11" s="549"/>
      <c r="F11" s="549">
        <v>15</v>
      </c>
      <c r="G11" s="549"/>
      <c r="H11" s="549">
        <v>9</v>
      </c>
      <c r="I11" s="549"/>
      <c r="J11" s="549">
        <v>106</v>
      </c>
      <c r="K11" s="549"/>
      <c r="L11" s="370">
        <f>SUM(B11:K11)</f>
        <v>152</v>
      </c>
    </row>
    <row r="12" spans="1:19" x14ac:dyDescent="0.2">
      <c r="A12" s="3" t="s">
        <v>52</v>
      </c>
      <c r="B12" s="549">
        <v>0</v>
      </c>
      <c r="C12" s="549"/>
      <c r="D12" s="549">
        <v>39</v>
      </c>
      <c r="E12" s="549"/>
      <c r="F12" s="549">
        <v>76</v>
      </c>
      <c r="G12" s="549"/>
      <c r="H12" s="549">
        <v>11</v>
      </c>
      <c r="I12" s="549"/>
      <c r="J12" s="549">
        <v>443</v>
      </c>
      <c r="K12" s="549"/>
      <c r="L12" s="370">
        <f>SUM(B12:K12)</f>
        <v>569</v>
      </c>
    </row>
    <row r="13" spans="1:19" x14ac:dyDescent="0.2">
      <c r="A13" s="3" t="s">
        <v>19</v>
      </c>
      <c r="B13" s="541">
        <f>B11+B12</f>
        <v>0</v>
      </c>
      <c r="C13" s="541"/>
      <c r="D13" s="541">
        <f t="shared" ref="D13" si="0">D11+D12</f>
        <v>61</v>
      </c>
      <c r="E13" s="541"/>
      <c r="F13" s="541">
        <f t="shared" ref="F13" si="1">F11+F12</f>
        <v>91</v>
      </c>
      <c r="G13" s="541"/>
      <c r="H13" s="541">
        <f t="shared" ref="H13" si="2">H11+H12</f>
        <v>20</v>
      </c>
      <c r="I13" s="541"/>
      <c r="J13" s="541">
        <f t="shared" ref="J13" si="3">J11+J12</f>
        <v>549</v>
      </c>
      <c r="K13" s="541"/>
      <c r="L13" s="373">
        <f>L11+L12</f>
        <v>721</v>
      </c>
    </row>
    <row r="14" spans="1:19" x14ac:dyDescent="0.2">
      <c r="A14" s="11"/>
      <c r="B14" s="11"/>
      <c r="C14" s="11"/>
      <c r="D14" s="11"/>
      <c r="E14" s="11"/>
      <c r="F14" s="11"/>
      <c r="G14" s="11"/>
      <c r="H14" s="11"/>
      <c r="I14" s="11"/>
      <c r="J14" s="11"/>
      <c r="K14" s="11"/>
      <c r="L14" s="11"/>
    </row>
    <row r="15" spans="1:19" x14ac:dyDescent="0.2">
      <c r="A15" s="539" t="s">
        <v>435</v>
      </c>
      <c r="B15" s="539"/>
      <c r="C15" s="539"/>
      <c r="D15" s="539"/>
      <c r="E15" s="539"/>
      <c r="F15" s="539"/>
      <c r="G15" s="539"/>
      <c r="H15" s="11"/>
      <c r="I15" s="11"/>
      <c r="J15" s="11"/>
      <c r="K15" s="11"/>
      <c r="L15" s="11"/>
    </row>
    <row r="16" spans="1:19" ht="12.75" customHeight="1" x14ac:dyDescent="0.2">
      <c r="A16" s="552" t="s">
        <v>182</v>
      </c>
      <c r="B16" s="553"/>
      <c r="C16" s="551" t="s">
        <v>208</v>
      </c>
      <c r="D16" s="551"/>
      <c r="E16" s="3" t="s">
        <v>19</v>
      </c>
      <c r="I16" s="11"/>
      <c r="J16" s="11"/>
      <c r="K16" s="11"/>
      <c r="L16" s="11"/>
    </row>
    <row r="17" spans="1:20" x14ac:dyDescent="0.2">
      <c r="A17" s="554">
        <v>1000</v>
      </c>
      <c r="B17" s="555"/>
      <c r="C17" s="554">
        <v>0</v>
      </c>
      <c r="D17" s="555"/>
      <c r="E17" s="373">
        <v>1000</v>
      </c>
      <c r="I17" s="11"/>
      <c r="J17" s="11"/>
      <c r="K17" s="11"/>
      <c r="L17" s="11"/>
    </row>
    <row r="18" spans="1:20" x14ac:dyDescent="0.2">
      <c r="A18" s="270"/>
      <c r="B18" s="270"/>
      <c r="C18" s="270"/>
      <c r="D18" s="270"/>
      <c r="E18" s="270"/>
      <c r="F18" s="270"/>
      <c r="G18" s="270"/>
      <c r="H18" s="11"/>
      <c r="I18" s="11"/>
      <c r="J18" s="11"/>
      <c r="K18" s="11"/>
      <c r="L18" s="11"/>
    </row>
    <row r="20" spans="1:20" ht="19.149999999999999" customHeight="1" x14ac:dyDescent="0.2">
      <c r="A20" s="556" t="s">
        <v>174</v>
      </c>
      <c r="B20" s="556"/>
      <c r="C20" s="556"/>
      <c r="D20" s="556"/>
      <c r="E20" s="556"/>
      <c r="F20" s="556"/>
      <c r="G20" s="556"/>
      <c r="H20" s="556"/>
      <c r="I20" s="556"/>
      <c r="J20" s="556"/>
      <c r="K20" s="556"/>
      <c r="L20" s="556"/>
      <c r="M20" s="556"/>
      <c r="N20" s="556"/>
      <c r="O20" s="556"/>
      <c r="P20" s="556"/>
      <c r="Q20" s="556"/>
      <c r="R20" s="556"/>
      <c r="S20" s="556"/>
    </row>
    <row r="21" spans="1:20" x14ac:dyDescent="0.2">
      <c r="A21" s="521" t="s">
        <v>26</v>
      </c>
      <c r="B21" s="521" t="s">
        <v>53</v>
      </c>
      <c r="C21" s="521"/>
      <c r="D21" s="521"/>
      <c r="E21" s="550" t="s">
        <v>27</v>
      </c>
      <c r="F21" s="550"/>
      <c r="G21" s="550"/>
      <c r="H21" s="550"/>
      <c r="I21" s="550"/>
      <c r="J21" s="550"/>
      <c r="K21" s="550"/>
      <c r="L21" s="550"/>
      <c r="M21" s="541" t="s">
        <v>28</v>
      </c>
      <c r="N21" s="541"/>
      <c r="O21" s="541"/>
      <c r="P21" s="541"/>
      <c r="Q21" s="541"/>
      <c r="R21" s="541"/>
      <c r="S21" s="541"/>
      <c r="T21" s="541"/>
    </row>
    <row r="22" spans="1:20" ht="33.75" customHeight="1" x14ac:dyDescent="0.2">
      <c r="A22" s="521"/>
      <c r="B22" s="521"/>
      <c r="C22" s="521"/>
      <c r="D22" s="521"/>
      <c r="E22" s="517" t="s">
        <v>136</v>
      </c>
      <c r="F22" s="518"/>
      <c r="G22" s="517" t="s">
        <v>175</v>
      </c>
      <c r="H22" s="518"/>
      <c r="I22" s="521" t="s">
        <v>54</v>
      </c>
      <c r="J22" s="521"/>
      <c r="K22" s="517" t="s">
        <v>99</v>
      </c>
      <c r="L22" s="518"/>
      <c r="M22" s="517" t="s">
        <v>100</v>
      </c>
      <c r="N22" s="518"/>
      <c r="O22" s="517" t="s">
        <v>175</v>
      </c>
      <c r="P22" s="518"/>
      <c r="Q22" s="521" t="s">
        <v>54</v>
      </c>
      <c r="R22" s="521"/>
      <c r="S22" s="521" t="s">
        <v>99</v>
      </c>
      <c r="T22" s="521"/>
    </row>
    <row r="23" spans="1:20" s="68" customFormat="1" ht="15.75" customHeight="1" x14ac:dyDescent="0.2">
      <c r="A23" s="69">
        <v>1</v>
      </c>
      <c r="B23" s="536">
        <v>2</v>
      </c>
      <c r="C23" s="538"/>
      <c r="D23" s="537"/>
      <c r="E23" s="536">
        <v>3</v>
      </c>
      <c r="F23" s="537"/>
      <c r="G23" s="536">
        <v>4</v>
      </c>
      <c r="H23" s="537"/>
      <c r="I23" s="514">
        <v>5</v>
      </c>
      <c r="J23" s="514"/>
      <c r="K23" s="514">
        <v>6</v>
      </c>
      <c r="L23" s="514"/>
      <c r="M23" s="536">
        <v>3</v>
      </c>
      <c r="N23" s="537"/>
      <c r="O23" s="536">
        <v>4</v>
      </c>
      <c r="P23" s="537"/>
      <c r="Q23" s="514">
        <v>5</v>
      </c>
      <c r="R23" s="514"/>
      <c r="S23" s="514">
        <v>6</v>
      </c>
      <c r="T23" s="514"/>
    </row>
    <row r="24" spans="1:20" ht="27.75" customHeight="1" x14ac:dyDescent="0.2">
      <c r="A24" s="67">
        <v>1</v>
      </c>
      <c r="B24" s="533" t="s">
        <v>494</v>
      </c>
      <c r="C24" s="534"/>
      <c r="D24" s="535"/>
      <c r="E24" s="519">
        <v>100</v>
      </c>
      <c r="F24" s="520"/>
      <c r="G24" s="515" t="s">
        <v>362</v>
      </c>
      <c r="H24" s="516"/>
      <c r="I24" s="525">
        <v>450</v>
      </c>
      <c r="J24" s="526"/>
      <c r="K24" s="525">
        <v>12</v>
      </c>
      <c r="L24" s="526"/>
      <c r="M24" s="519">
        <v>1510</v>
      </c>
      <c r="N24" s="520"/>
      <c r="O24" s="515" t="s">
        <v>362</v>
      </c>
      <c r="P24" s="516"/>
      <c r="Q24" s="525">
        <v>700</v>
      </c>
      <c r="R24" s="526"/>
      <c r="S24" s="525">
        <v>20</v>
      </c>
      <c r="T24" s="526"/>
    </row>
    <row r="25" spans="1:20" x14ac:dyDescent="0.2">
      <c r="A25" s="67">
        <v>2</v>
      </c>
      <c r="B25" s="522" t="s">
        <v>55</v>
      </c>
      <c r="C25" s="523"/>
      <c r="D25" s="524"/>
      <c r="E25" s="531">
        <v>20</v>
      </c>
      <c r="F25" s="532"/>
      <c r="G25" s="525">
        <v>10.48</v>
      </c>
      <c r="H25" s="526"/>
      <c r="I25" s="527"/>
      <c r="J25" s="528"/>
      <c r="K25" s="527"/>
      <c r="L25" s="528"/>
      <c r="M25" s="531">
        <v>30</v>
      </c>
      <c r="N25" s="532"/>
      <c r="O25" s="525">
        <v>12.71</v>
      </c>
      <c r="P25" s="526"/>
      <c r="Q25" s="527"/>
      <c r="R25" s="528"/>
      <c r="S25" s="527"/>
      <c r="T25" s="528"/>
    </row>
    <row r="26" spans="1:20" x14ac:dyDescent="0.2">
      <c r="A26" s="67">
        <v>3</v>
      </c>
      <c r="B26" s="522" t="s">
        <v>176</v>
      </c>
      <c r="C26" s="523"/>
      <c r="D26" s="524"/>
      <c r="E26" s="531">
        <v>50</v>
      </c>
      <c r="F26" s="532"/>
      <c r="G26" s="527"/>
      <c r="H26" s="528"/>
      <c r="I26" s="527"/>
      <c r="J26" s="528"/>
      <c r="K26" s="527"/>
      <c r="L26" s="528"/>
      <c r="M26" s="531">
        <v>75</v>
      </c>
      <c r="N26" s="532"/>
      <c r="O26" s="527"/>
      <c r="P26" s="528"/>
      <c r="Q26" s="527"/>
      <c r="R26" s="528"/>
      <c r="S26" s="527"/>
      <c r="T26" s="528"/>
    </row>
    <row r="27" spans="1:20" x14ac:dyDescent="0.2">
      <c r="A27" s="67">
        <v>4</v>
      </c>
      <c r="B27" s="522" t="s">
        <v>56</v>
      </c>
      <c r="C27" s="523"/>
      <c r="D27" s="524"/>
      <c r="E27" s="531">
        <v>5</v>
      </c>
      <c r="F27" s="532"/>
      <c r="G27" s="527"/>
      <c r="H27" s="528"/>
      <c r="I27" s="527"/>
      <c r="J27" s="528"/>
      <c r="K27" s="527"/>
      <c r="L27" s="528"/>
      <c r="M27" s="531">
        <v>7.5</v>
      </c>
      <c r="N27" s="532"/>
      <c r="O27" s="527"/>
      <c r="P27" s="528"/>
      <c r="Q27" s="527"/>
      <c r="R27" s="528"/>
      <c r="S27" s="527"/>
      <c r="T27" s="528"/>
    </row>
    <row r="28" spans="1:20" x14ac:dyDescent="0.2">
      <c r="A28" s="67">
        <v>5</v>
      </c>
      <c r="B28" s="522" t="s">
        <v>57</v>
      </c>
      <c r="C28" s="523"/>
      <c r="D28" s="524"/>
      <c r="E28" s="531" t="s">
        <v>916</v>
      </c>
      <c r="F28" s="532"/>
      <c r="G28" s="527"/>
      <c r="H28" s="528"/>
      <c r="I28" s="527"/>
      <c r="J28" s="528"/>
      <c r="K28" s="527"/>
      <c r="L28" s="528"/>
      <c r="M28" s="531" t="s">
        <v>916</v>
      </c>
      <c r="N28" s="532"/>
      <c r="O28" s="527"/>
      <c r="P28" s="528"/>
      <c r="Q28" s="527"/>
      <c r="R28" s="528"/>
      <c r="S28" s="527"/>
      <c r="T28" s="528"/>
    </row>
    <row r="29" spans="1:20" x14ac:dyDescent="0.2">
      <c r="A29" s="67">
        <v>6</v>
      </c>
      <c r="B29" s="522" t="s">
        <v>58</v>
      </c>
      <c r="C29" s="523"/>
      <c r="D29" s="524"/>
      <c r="E29" s="531" t="s">
        <v>916</v>
      </c>
      <c r="F29" s="532"/>
      <c r="G29" s="527"/>
      <c r="H29" s="528"/>
      <c r="I29" s="527"/>
      <c r="J29" s="528"/>
      <c r="K29" s="527"/>
      <c r="L29" s="528"/>
      <c r="M29" s="531" t="s">
        <v>916</v>
      </c>
      <c r="N29" s="532"/>
      <c r="O29" s="527"/>
      <c r="P29" s="528"/>
      <c r="Q29" s="527"/>
      <c r="R29" s="528"/>
      <c r="S29" s="527"/>
      <c r="T29" s="528"/>
    </row>
    <row r="30" spans="1:20" x14ac:dyDescent="0.2">
      <c r="A30" s="67">
        <v>7</v>
      </c>
      <c r="B30" s="540" t="s">
        <v>177</v>
      </c>
      <c r="C30" s="540"/>
      <c r="D30" s="540"/>
      <c r="E30" s="549" t="s">
        <v>7</v>
      </c>
      <c r="F30" s="549"/>
      <c r="G30" s="529"/>
      <c r="H30" s="530"/>
      <c r="I30" s="529"/>
      <c r="J30" s="530"/>
      <c r="K30" s="529"/>
      <c r="L30" s="530"/>
      <c r="M30" s="549" t="s">
        <v>7</v>
      </c>
      <c r="N30" s="549"/>
      <c r="O30" s="529"/>
      <c r="P30" s="530"/>
      <c r="Q30" s="529"/>
      <c r="R30" s="530"/>
      <c r="S30" s="529"/>
      <c r="T30" s="530"/>
    </row>
    <row r="31" spans="1:20" x14ac:dyDescent="0.2">
      <c r="A31" s="67"/>
      <c r="B31" s="521" t="s">
        <v>19</v>
      </c>
      <c r="C31" s="521"/>
      <c r="D31" s="521"/>
      <c r="E31" s="541"/>
      <c r="F31" s="541"/>
      <c r="G31" s="541">
        <v>10.48</v>
      </c>
      <c r="H31" s="541"/>
      <c r="I31" s="541">
        <v>450</v>
      </c>
      <c r="J31" s="541"/>
      <c r="K31" s="541">
        <v>12</v>
      </c>
      <c r="L31" s="541"/>
      <c r="M31" s="541"/>
      <c r="N31" s="541"/>
      <c r="O31" s="541">
        <v>12.71</v>
      </c>
      <c r="P31" s="541"/>
      <c r="Q31" s="541">
        <v>700</v>
      </c>
      <c r="R31" s="541"/>
      <c r="S31" s="541">
        <v>20</v>
      </c>
      <c r="T31" s="541"/>
    </row>
    <row r="32" spans="1:20" x14ac:dyDescent="0.2">
      <c r="A32" s="119"/>
      <c r="B32" s="120"/>
      <c r="C32" s="120"/>
      <c r="D32" s="120"/>
      <c r="E32" s="11"/>
      <c r="F32" s="11"/>
      <c r="G32" s="11"/>
      <c r="H32" s="11"/>
      <c r="I32" s="11"/>
      <c r="J32" s="11"/>
      <c r="K32" s="11"/>
      <c r="L32" s="11"/>
      <c r="M32" s="11"/>
      <c r="N32" s="11"/>
      <c r="O32" s="11"/>
      <c r="P32" s="11"/>
      <c r="Q32" s="11"/>
      <c r="R32" s="11"/>
      <c r="S32" s="11"/>
      <c r="T32" s="11"/>
    </row>
    <row r="33" spans="1:20" ht="12.75" customHeight="1" x14ac:dyDescent="0.2">
      <c r="A33" s="273" t="s">
        <v>415</v>
      </c>
      <c r="B33" s="557" t="s">
        <v>470</v>
      </c>
      <c r="C33" s="557"/>
      <c r="D33" s="557"/>
      <c r="E33" s="557"/>
      <c r="F33" s="557"/>
      <c r="G33" s="557"/>
      <c r="H33" s="557"/>
      <c r="I33" s="11"/>
      <c r="J33" s="11"/>
      <c r="K33" s="11"/>
      <c r="L33" s="11"/>
      <c r="M33" s="11"/>
      <c r="N33" s="11"/>
      <c r="O33" s="11"/>
      <c r="P33" s="11"/>
      <c r="Q33" s="11"/>
      <c r="R33" s="11"/>
      <c r="S33" s="11"/>
      <c r="T33" s="11"/>
    </row>
    <row r="34" spans="1:20" x14ac:dyDescent="0.2">
      <c r="A34" s="273"/>
      <c r="B34" s="120"/>
      <c r="C34" s="120"/>
      <c r="D34" s="120"/>
      <c r="E34" s="11"/>
      <c r="F34" s="11"/>
      <c r="G34" s="11"/>
      <c r="H34" s="11"/>
      <c r="I34" s="11"/>
      <c r="J34" s="11"/>
      <c r="K34" s="11"/>
      <c r="L34" s="11"/>
      <c r="M34" s="11"/>
      <c r="N34" s="11"/>
      <c r="O34" s="11"/>
      <c r="P34" s="11"/>
      <c r="Q34" s="11"/>
      <c r="R34" s="11"/>
      <c r="S34" s="11"/>
      <c r="T34" s="11"/>
    </row>
    <row r="35" spans="1:20" s="30" customFormat="1" ht="17.25" customHeight="1" x14ac:dyDescent="0.2">
      <c r="A35" s="2" t="s">
        <v>26</v>
      </c>
      <c r="B35" s="561" t="s">
        <v>416</v>
      </c>
      <c r="C35" s="562"/>
      <c r="D35" s="563"/>
      <c r="E35" s="517" t="s">
        <v>27</v>
      </c>
      <c r="F35" s="559"/>
      <c r="G35" s="559"/>
      <c r="H35" s="559"/>
      <c r="I35" s="559"/>
      <c r="J35" s="518"/>
      <c r="K35" s="541" t="s">
        <v>28</v>
      </c>
      <c r="L35" s="541"/>
      <c r="M35" s="541"/>
      <c r="N35" s="541"/>
      <c r="O35" s="541"/>
      <c r="P35" s="541"/>
      <c r="Q35" s="558"/>
      <c r="R35" s="558"/>
      <c r="S35" s="558"/>
      <c r="T35" s="558"/>
    </row>
    <row r="36" spans="1:20" x14ac:dyDescent="0.2">
      <c r="A36" s="4"/>
      <c r="B36" s="564"/>
      <c r="C36" s="565"/>
      <c r="D36" s="566"/>
      <c r="E36" s="554" t="s">
        <v>432</v>
      </c>
      <c r="F36" s="555"/>
      <c r="G36" s="554" t="s">
        <v>433</v>
      </c>
      <c r="H36" s="555"/>
      <c r="I36" s="554" t="s">
        <v>434</v>
      </c>
      <c r="J36" s="555"/>
      <c r="K36" s="541" t="s">
        <v>432</v>
      </c>
      <c r="L36" s="541"/>
      <c r="M36" s="541" t="s">
        <v>433</v>
      </c>
      <c r="N36" s="541"/>
      <c r="O36" s="541" t="s">
        <v>434</v>
      </c>
      <c r="P36" s="541"/>
      <c r="Q36" s="11"/>
      <c r="R36" s="11"/>
      <c r="S36" s="11"/>
      <c r="T36" s="11"/>
    </row>
    <row r="37" spans="1:20" x14ac:dyDescent="0.2">
      <c r="A37" s="379">
        <v>1</v>
      </c>
      <c r="B37" s="554" t="s">
        <v>917</v>
      </c>
      <c r="C37" s="560"/>
      <c r="D37" s="555"/>
      <c r="E37" s="554">
        <v>1</v>
      </c>
      <c r="F37" s="555"/>
      <c r="G37" s="554">
        <v>6.5</v>
      </c>
      <c r="H37" s="555"/>
      <c r="I37" s="541" t="s">
        <v>920</v>
      </c>
      <c r="J37" s="541"/>
      <c r="K37" s="541">
        <v>1</v>
      </c>
      <c r="L37" s="541"/>
      <c r="M37" s="541">
        <v>6.5</v>
      </c>
      <c r="N37" s="541"/>
      <c r="O37" s="541" t="s">
        <v>920</v>
      </c>
      <c r="P37" s="541"/>
      <c r="Q37" s="11"/>
      <c r="R37" s="11"/>
      <c r="S37" s="11"/>
      <c r="T37" s="11"/>
    </row>
    <row r="38" spans="1:20" x14ac:dyDescent="0.2">
      <c r="A38" s="379">
        <v>2</v>
      </c>
      <c r="B38" s="554" t="s">
        <v>918</v>
      </c>
      <c r="C38" s="560"/>
      <c r="D38" s="555"/>
      <c r="E38" s="554" t="s">
        <v>919</v>
      </c>
      <c r="F38" s="555"/>
      <c r="G38" s="554">
        <v>6</v>
      </c>
      <c r="H38" s="555"/>
      <c r="I38" s="541" t="s">
        <v>921</v>
      </c>
      <c r="J38" s="541"/>
      <c r="K38" s="541" t="s">
        <v>919</v>
      </c>
      <c r="L38" s="541"/>
      <c r="M38" s="541">
        <v>6</v>
      </c>
      <c r="N38" s="541"/>
      <c r="O38" s="541" t="s">
        <v>921</v>
      </c>
      <c r="P38" s="541"/>
      <c r="Q38" s="11"/>
      <c r="R38" s="11"/>
      <c r="S38" s="11"/>
      <c r="T38" s="11"/>
    </row>
    <row r="40" spans="1:20" ht="13.9" customHeight="1" x14ac:dyDescent="0.25">
      <c r="A40" s="572" t="s">
        <v>187</v>
      </c>
      <c r="B40" s="572"/>
      <c r="C40" s="572"/>
      <c r="D40" s="572"/>
      <c r="E40" s="572"/>
      <c r="F40" s="572"/>
      <c r="G40" s="572"/>
      <c r="H40" s="572"/>
      <c r="I40" s="572"/>
    </row>
    <row r="41" spans="1:20" ht="13.9" customHeight="1" x14ac:dyDescent="0.25">
      <c r="A41" s="567" t="s">
        <v>61</v>
      </c>
      <c r="B41" s="567" t="s">
        <v>27</v>
      </c>
      <c r="C41" s="567"/>
      <c r="D41" s="567"/>
      <c r="E41" s="568" t="s">
        <v>28</v>
      </c>
      <c r="F41" s="568"/>
      <c r="G41" s="568"/>
      <c r="H41" s="569" t="s">
        <v>149</v>
      </c>
      <c r="I41"/>
    </row>
    <row r="42" spans="1:20" ht="15" x14ac:dyDescent="0.25">
      <c r="A42" s="567"/>
      <c r="B42" s="49" t="s">
        <v>178</v>
      </c>
      <c r="C42" s="70" t="s">
        <v>106</v>
      </c>
      <c r="D42" s="49" t="s">
        <v>19</v>
      </c>
      <c r="E42" s="49" t="s">
        <v>178</v>
      </c>
      <c r="F42" s="70" t="s">
        <v>106</v>
      </c>
      <c r="G42" s="49" t="s">
        <v>19</v>
      </c>
      <c r="H42" s="570"/>
      <c r="I42"/>
    </row>
    <row r="43" spans="1:20" ht="14.25" x14ac:dyDescent="0.2">
      <c r="A43" s="29" t="s">
        <v>861</v>
      </c>
      <c r="B43" s="51">
        <v>4.4800000000000004</v>
      </c>
      <c r="C43" s="51">
        <v>6</v>
      </c>
      <c r="D43" s="8">
        <v>10.48</v>
      </c>
      <c r="E43" s="8">
        <v>6.71</v>
      </c>
      <c r="F43" s="51">
        <v>6</v>
      </c>
      <c r="G43" s="51">
        <v>12.71</v>
      </c>
      <c r="H43" s="51"/>
      <c r="I43"/>
    </row>
    <row r="44" spans="1:20" ht="15" x14ac:dyDescent="0.25">
      <c r="A44" s="29" t="s">
        <v>758</v>
      </c>
      <c r="B44" s="381">
        <v>4.8099999999999996</v>
      </c>
      <c r="C44" s="381">
        <v>6</v>
      </c>
      <c r="D44" s="373">
        <v>10.81</v>
      </c>
      <c r="E44" s="373">
        <v>7.21</v>
      </c>
      <c r="F44" s="381">
        <v>6</v>
      </c>
      <c r="G44" s="381">
        <v>13.21</v>
      </c>
      <c r="H44" s="51" t="s">
        <v>179</v>
      </c>
      <c r="I44"/>
    </row>
    <row r="45" spans="1:20" ht="15" customHeight="1" x14ac:dyDescent="0.2">
      <c r="A45" s="575" t="s">
        <v>236</v>
      </c>
      <c r="B45" s="575"/>
      <c r="C45" s="575"/>
      <c r="D45" s="575"/>
      <c r="E45" s="575"/>
      <c r="F45" s="575"/>
      <c r="G45" s="575"/>
      <c r="H45" s="575"/>
      <c r="I45" s="575"/>
      <c r="J45" s="575"/>
      <c r="K45" s="575"/>
      <c r="L45" s="575"/>
      <c r="M45" s="575"/>
      <c r="N45" s="575"/>
      <c r="O45" s="575"/>
      <c r="P45" s="575"/>
      <c r="Q45" s="575"/>
      <c r="R45" s="575"/>
      <c r="S45" s="575"/>
      <c r="T45" s="575"/>
    </row>
    <row r="46" spans="1:20" ht="15" x14ac:dyDescent="0.25">
      <c r="A46" s="118"/>
      <c r="B46" s="271"/>
      <c r="C46" s="271"/>
      <c r="D46" s="12"/>
      <c r="E46" s="12"/>
      <c r="F46" s="272"/>
      <c r="G46" s="272"/>
      <c r="H46" s="272"/>
      <c r="I46"/>
    </row>
    <row r="47" spans="1:20" ht="15" x14ac:dyDescent="0.25">
      <c r="A47" s="30"/>
      <c r="B47" s="274"/>
      <c r="C47" s="274"/>
      <c r="D47" s="243"/>
      <c r="E47" s="243"/>
      <c r="F47" s="272"/>
      <c r="G47" s="272"/>
      <c r="H47" s="272"/>
      <c r="I47"/>
    </row>
    <row r="50" spans="1:19" s="15" customFormat="1" ht="12.75" customHeight="1" x14ac:dyDescent="0.2">
      <c r="A50" s="14" t="s">
        <v>12</v>
      </c>
      <c r="B50" s="14"/>
      <c r="C50" s="14"/>
      <c r="D50" s="14"/>
      <c r="E50" s="14"/>
      <c r="F50" s="14"/>
      <c r="G50" s="14"/>
      <c r="I50" s="14"/>
      <c r="O50" s="573" t="s">
        <v>13</v>
      </c>
      <c r="P50" s="573"/>
      <c r="Q50" s="574"/>
    </row>
    <row r="51" spans="1:19" s="15" customFormat="1" ht="12.75" customHeight="1" x14ac:dyDescent="0.2">
      <c r="A51" s="573" t="s">
        <v>14</v>
      </c>
      <c r="B51" s="573"/>
      <c r="C51" s="573"/>
      <c r="D51" s="573"/>
      <c r="E51" s="573"/>
      <c r="F51" s="573"/>
      <c r="G51" s="573"/>
      <c r="H51" s="573"/>
      <c r="I51" s="573"/>
      <c r="J51" s="573"/>
      <c r="K51" s="573"/>
      <c r="L51" s="573"/>
      <c r="M51" s="573"/>
      <c r="N51" s="573"/>
      <c r="O51" s="573"/>
      <c r="P51" s="573"/>
      <c r="Q51" s="573"/>
    </row>
    <row r="52" spans="1:19" s="15" customFormat="1" ht="13.15" customHeight="1" x14ac:dyDescent="0.2">
      <c r="A52" s="571" t="s">
        <v>95</v>
      </c>
      <c r="B52" s="571"/>
      <c r="C52" s="571"/>
      <c r="D52" s="571"/>
      <c r="E52" s="571"/>
      <c r="F52" s="571"/>
      <c r="G52" s="571"/>
      <c r="H52" s="571"/>
      <c r="I52" s="571"/>
      <c r="J52" s="571"/>
      <c r="K52" s="571"/>
      <c r="L52" s="571"/>
      <c r="M52" s="571"/>
      <c r="N52" s="571"/>
      <c r="O52" s="571"/>
      <c r="P52" s="571"/>
      <c r="Q52" s="571"/>
      <c r="R52" s="571"/>
      <c r="S52" s="571"/>
    </row>
    <row r="53" spans="1:19" ht="12.75" customHeight="1" x14ac:dyDescent="0.2">
      <c r="N53" s="546" t="s">
        <v>87</v>
      </c>
      <c r="O53" s="546"/>
      <c r="P53" s="546"/>
      <c r="Q53" s="546"/>
    </row>
  </sheetData>
  <mergeCells count="133">
    <mergeCell ref="B41:D41"/>
    <mergeCell ref="E41:G41"/>
    <mergeCell ref="H41:H42"/>
    <mergeCell ref="M30:N30"/>
    <mergeCell ref="D11:E11"/>
    <mergeCell ref="F11:G11"/>
    <mergeCell ref="H11:I11"/>
    <mergeCell ref="F13:G13"/>
    <mergeCell ref="N53:Q53"/>
    <mergeCell ref="A52:S52"/>
    <mergeCell ref="K31:L31"/>
    <mergeCell ref="E29:F29"/>
    <mergeCell ref="I38:J38"/>
    <mergeCell ref="Q35:R35"/>
    <mergeCell ref="G31:H31"/>
    <mergeCell ref="M31:N31"/>
    <mergeCell ref="O31:P31"/>
    <mergeCell ref="Q31:R31"/>
    <mergeCell ref="A40:I40"/>
    <mergeCell ref="O50:Q50"/>
    <mergeCell ref="A51:Q51"/>
    <mergeCell ref="A41:A42"/>
    <mergeCell ref="A45:T45"/>
    <mergeCell ref="E30:F30"/>
    <mergeCell ref="B33:H33"/>
    <mergeCell ref="S35:T35"/>
    <mergeCell ref="I36:J36"/>
    <mergeCell ref="I31:J31"/>
    <mergeCell ref="K35:P35"/>
    <mergeCell ref="K38:L38"/>
    <mergeCell ref="M38:N38"/>
    <mergeCell ref="K36:L36"/>
    <mergeCell ref="O38:P38"/>
    <mergeCell ref="M37:N37"/>
    <mergeCell ref="M36:N36"/>
    <mergeCell ref="O36:P36"/>
    <mergeCell ref="E38:F38"/>
    <mergeCell ref="E35:J35"/>
    <mergeCell ref="G38:H38"/>
    <mergeCell ref="B37:D37"/>
    <mergeCell ref="G36:H36"/>
    <mergeCell ref="G37:H37"/>
    <mergeCell ref="I37:J37"/>
    <mergeCell ref="E37:F37"/>
    <mergeCell ref="E36:F36"/>
    <mergeCell ref="B35:D36"/>
    <mergeCell ref="B38:D38"/>
    <mergeCell ref="O37:P37"/>
    <mergeCell ref="B11:C11"/>
    <mergeCell ref="M23:N23"/>
    <mergeCell ref="O23:P23"/>
    <mergeCell ref="G22:H22"/>
    <mergeCell ref="J13:K13"/>
    <mergeCell ref="J11:K11"/>
    <mergeCell ref="D13:E13"/>
    <mergeCell ref="B21:D22"/>
    <mergeCell ref="E21:L21"/>
    <mergeCell ref="B12:C12"/>
    <mergeCell ref="H13:I13"/>
    <mergeCell ref="H12:I12"/>
    <mergeCell ref="D12:E12"/>
    <mergeCell ref="F12:G12"/>
    <mergeCell ref="B13:C13"/>
    <mergeCell ref="J12:K12"/>
    <mergeCell ref="C16:D16"/>
    <mergeCell ref="A16:B16"/>
    <mergeCell ref="A17:B17"/>
    <mergeCell ref="C17:D17"/>
    <mergeCell ref="A21:A22"/>
    <mergeCell ref="A20:S20"/>
    <mergeCell ref="M21:T21"/>
    <mergeCell ref="K23:L23"/>
    <mergeCell ref="M22:N22"/>
    <mergeCell ref="Q24:R30"/>
    <mergeCell ref="S24:T30"/>
    <mergeCell ref="G25:H30"/>
    <mergeCell ref="O25:P30"/>
    <mergeCell ref="M29:N29"/>
    <mergeCell ref="Q23:R23"/>
    <mergeCell ref="S23:T23"/>
    <mergeCell ref="S22:T22"/>
    <mergeCell ref="M27:N27"/>
    <mergeCell ref="M24:N24"/>
    <mergeCell ref="Q22:R22"/>
    <mergeCell ref="G23:H23"/>
    <mergeCell ref="B28:D28"/>
    <mergeCell ref="E28:F28"/>
    <mergeCell ref="E27:F27"/>
    <mergeCell ref="O24:P24"/>
    <mergeCell ref="M25:N25"/>
    <mergeCell ref="M28:N28"/>
    <mergeCell ref="M26:N26"/>
    <mergeCell ref="K37:L37"/>
    <mergeCell ref="R1:S1"/>
    <mergeCell ref="A2:S2"/>
    <mergeCell ref="A3:S3"/>
    <mergeCell ref="A5:S5"/>
    <mergeCell ref="B9:C9"/>
    <mergeCell ref="A6:B6"/>
    <mergeCell ref="A7:I7"/>
    <mergeCell ref="D9:E9"/>
    <mergeCell ref="F9:G9"/>
    <mergeCell ref="H1:I1"/>
    <mergeCell ref="J9:K9"/>
    <mergeCell ref="H9:I9"/>
    <mergeCell ref="S31:T31"/>
    <mergeCell ref="E25:F25"/>
    <mergeCell ref="I22:J22"/>
    <mergeCell ref="O22:P22"/>
    <mergeCell ref="J10:K10"/>
    <mergeCell ref="G24:H24"/>
    <mergeCell ref="D10:E10"/>
    <mergeCell ref="F10:G10"/>
    <mergeCell ref="H10:I10"/>
    <mergeCell ref="K22:L22"/>
    <mergeCell ref="E24:F24"/>
    <mergeCell ref="B31:D31"/>
    <mergeCell ref="B29:D29"/>
    <mergeCell ref="B27:D27"/>
    <mergeCell ref="I24:J30"/>
    <mergeCell ref="K24:L30"/>
    <mergeCell ref="B10:C10"/>
    <mergeCell ref="E22:F22"/>
    <mergeCell ref="I23:J23"/>
    <mergeCell ref="E26:F26"/>
    <mergeCell ref="B25:D25"/>
    <mergeCell ref="B24:D24"/>
    <mergeCell ref="E23:F23"/>
    <mergeCell ref="B23:D23"/>
    <mergeCell ref="A15:G15"/>
    <mergeCell ref="B30:D30"/>
    <mergeCell ref="E31:F31"/>
    <mergeCell ref="B26:D26"/>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52"/>
  <sheetViews>
    <sheetView topLeftCell="A5" zoomScaleSheetLayoutView="100" workbookViewId="0">
      <selection activeCell="I30" sqref="I30"/>
    </sheetView>
  </sheetViews>
  <sheetFormatPr defaultRowHeight="12.75" x14ac:dyDescent="0.2"/>
  <cols>
    <col min="1" max="1" width="7.140625" customWidth="1"/>
    <col min="2" max="2" width="14.85546875" customWidth="1"/>
    <col min="3" max="3" width="14.5703125" customWidth="1"/>
    <col min="4" max="4" width="16.5703125" style="298" customWidth="1"/>
    <col min="5" max="8" width="18.42578125" style="298" customWidth="1"/>
  </cols>
  <sheetData>
    <row r="1" spans="1:15" x14ac:dyDescent="0.2">
      <c r="H1" s="301" t="s">
        <v>524</v>
      </c>
    </row>
    <row r="2" spans="1:15" ht="18" x14ac:dyDescent="0.35">
      <c r="A2" s="626" t="s">
        <v>0</v>
      </c>
      <c r="B2" s="626"/>
      <c r="C2" s="626"/>
      <c r="D2" s="626"/>
      <c r="E2" s="626"/>
      <c r="F2" s="626"/>
      <c r="G2" s="626"/>
      <c r="H2" s="626"/>
      <c r="I2" s="234"/>
      <c r="J2" s="234"/>
      <c r="K2" s="234"/>
      <c r="L2" s="234"/>
      <c r="M2" s="234"/>
      <c r="N2" s="234"/>
      <c r="O2" s="234"/>
    </row>
    <row r="3" spans="1:15" ht="21" x14ac:dyDescent="0.35">
      <c r="A3" s="625" t="s">
        <v>757</v>
      </c>
      <c r="B3" s="625"/>
      <c r="C3" s="625"/>
      <c r="D3" s="625"/>
      <c r="E3" s="625"/>
      <c r="F3" s="625"/>
      <c r="G3" s="625"/>
      <c r="H3" s="625"/>
      <c r="I3" s="235"/>
      <c r="J3" s="235"/>
      <c r="K3" s="235"/>
      <c r="L3" s="235"/>
      <c r="M3" s="235"/>
      <c r="N3" s="235"/>
      <c r="O3" s="235"/>
    </row>
    <row r="4" spans="1:15" ht="15" x14ac:dyDescent="0.3">
      <c r="A4" s="206"/>
      <c r="B4" s="206"/>
      <c r="C4" s="206"/>
      <c r="D4" s="295"/>
      <c r="E4" s="295"/>
      <c r="F4" s="295"/>
      <c r="G4" s="295"/>
      <c r="H4" s="295"/>
      <c r="I4" s="206"/>
      <c r="J4" s="206"/>
      <c r="K4" s="206"/>
      <c r="L4" s="206"/>
      <c r="M4" s="206"/>
      <c r="N4" s="206"/>
      <c r="O4" s="206"/>
    </row>
    <row r="5" spans="1:15" ht="18" x14ac:dyDescent="0.35">
      <c r="A5" s="626" t="s">
        <v>523</v>
      </c>
      <c r="B5" s="626"/>
      <c r="C5" s="626"/>
      <c r="D5" s="626"/>
      <c r="E5" s="626"/>
      <c r="F5" s="626"/>
      <c r="G5" s="626"/>
      <c r="H5" s="626"/>
      <c r="I5" s="234"/>
      <c r="J5" s="234"/>
      <c r="K5" s="234"/>
      <c r="L5" s="234"/>
      <c r="M5" s="234"/>
      <c r="N5" s="234"/>
      <c r="O5" s="234"/>
    </row>
    <row r="6" spans="1:15" ht="15" x14ac:dyDescent="0.3">
      <c r="A6" s="207" t="s">
        <v>260</v>
      </c>
      <c r="B6" s="207"/>
      <c r="C6" s="206"/>
      <c r="D6" s="295"/>
      <c r="E6" s="295"/>
      <c r="F6" s="726" t="s">
        <v>844</v>
      </c>
      <c r="G6" s="726"/>
      <c r="H6" s="726"/>
      <c r="I6" s="206"/>
      <c r="J6" s="206"/>
      <c r="K6" s="206"/>
      <c r="L6" s="236"/>
      <c r="M6" s="236"/>
      <c r="N6" s="724"/>
      <c r="O6" s="724"/>
    </row>
    <row r="7" spans="1:15" ht="31.5" customHeight="1" x14ac:dyDescent="0.2">
      <c r="A7" s="693" t="s">
        <v>2</v>
      </c>
      <c r="B7" s="693" t="s">
        <v>3</v>
      </c>
      <c r="C7" s="725" t="s">
        <v>395</v>
      </c>
      <c r="D7" s="727" t="s">
        <v>501</v>
      </c>
      <c r="E7" s="728"/>
      <c r="F7" s="728"/>
      <c r="G7" s="728"/>
      <c r="H7" s="729"/>
    </row>
    <row r="8" spans="1:15" ht="34.5" customHeight="1" x14ac:dyDescent="0.2">
      <c r="A8" s="693"/>
      <c r="B8" s="693"/>
      <c r="C8" s="725"/>
      <c r="D8" s="296" t="s">
        <v>502</v>
      </c>
      <c r="E8" s="296" t="s">
        <v>503</v>
      </c>
      <c r="F8" s="296" t="s">
        <v>504</v>
      </c>
      <c r="G8" s="296" t="s">
        <v>659</v>
      </c>
      <c r="H8" s="296" t="s">
        <v>50</v>
      </c>
    </row>
    <row r="9" spans="1:15" ht="15" x14ac:dyDescent="0.2">
      <c r="A9" s="223">
        <v>1</v>
      </c>
      <c r="B9" s="223">
        <v>2</v>
      </c>
      <c r="C9" s="223">
        <v>3</v>
      </c>
      <c r="D9" s="223">
        <v>4</v>
      </c>
      <c r="E9" s="223">
        <v>5</v>
      </c>
      <c r="F9" s="223">
        <v>6</v>
      </c>
      <c r="G9" s="223">
        <v>7</v>
      </c>
      <c r="H9" s="223">
        <v>8</v>
      </c>
    </row>
    <row r="10" spans="1:15" x14ac:dyDescent="0.2">
      <c r="A10" s="8">
        <v>1</v>
      </c>
      <c r="B10" s="423" t="s">
        <v>922</v>
      </c>
      <c r="C10" s="8">
        <v>116</v>
      </c>
      <c r="D10" s="393">
        <v>99</v>
      </c>
      <c r="E10" s="393">
        <v>0</v>
      </c>
      <c r="F10" s="393">
        <v>17</v>
      </c>
      <c r="G10" s="393">
        <v>0</v>
      </c>
      <c r="H10" s="393">
        <v>0</v>
      </c>
    </row>
    <row r="11" spans="1:15" x14ac:dyDescent="0.2">
      <c r="A11" s="8">
        <v>2</v>
      </c>
      <c r="B11" s="423" t="s">
        <v>923</v>
      </c>
      <c r="C11" s="8">
        <v>161</v>
      </c>
      <c r="D11" s="393">
        <v>0</v>
      </c>
      <c r="E11" s="393">
        <v>0</v>
      </c>
      <c r="F11" s="393">
        <v>161</v>
      </c>
      <c r="G11" s="393">
        <v>0</v>
      </c>
      <c r="H11" s="393">
        <v>0</v>
      </c>
    </row>
    <row r="12" spans="1:15" x14ac:dyDescent="0.2">
      <c r="A12" s="8">
        <v>3</v>
      </c>
      <c r="B12" s="423" t="s">
        <v>924</v>
      </c>
      <c r="C12" s="8">
        <v>55</v>
      </c>
      <c r="D12" s="393">
        <v>0</v>
      </c>
      <c r="E12" s="393">
        <v>0</v>
      </c>
      <c r="F12" s="393">
        <v>55</v>
      </c>
      <c r="G12" s="393">
        <v>0</v>
      </c>
      <c r="H12" s="393">
        <v>0</v>
      </c>
    </row>
    <row r="13" spans="1:15" x14ac:dyDescent="0.2">
      <c r="A13" s="145" t="s">
        <v>19</v>
      </c>
      <c r="B13" s="145"/>
      <c r="C13" s="167">
        <f t="shared" ref="C13:H13" si="0">SUM(C10:C12)</f>
        <v>332</v>
      </c>
      <c r="D13" s="383">
        <f t="shared" si="0"/>
        <v>99</v>
      </c>
      <c r="E13" s="383">
        <f t="shared" si="0"/>
        <v>0</v>
      </c>
      <c r="F13" s="383">
        <f t="shared" si="0"/>
        <v>233</v>
      </c>
      <c r="G13" s="383">
        <f t="shared" si="0"/>
        <v>0</v>
      </c>
      <c r="H13" s="383">
        <f t="shared" si="0"/>
        <v>0</v>
      </c>
    </row>
    <row r="14" spans="1:15" ht="15" customHeight="1" x14ac:dyDescent="0.2">
      <c r="A14" s="212"/>
      <c r="B14" s="212"/>
      <c r="C14" s="212"/>
      <c r="D14" s="213"/>
      <c r="E14" s="213"/>
      <c r="F14" s="213"/>
      <c r="G14" s="213"/>
      <c r="H14" s="213"/>
    </row>
    <row r="15" spans="1:15" ht="15" customHeight="1" x14ac:dyDescent="0.2">
      <c r="A15" s="212"/>
      <c r="B15" s="212"/>
      <c r="C15" s="212"/>
      <c r="D15" s="213"/>
      <c r="E15" s="213"/>
      <c r="F15" s="213"/>
      <c r="G15" s="213"/>
      <c r="H15" s="213"/>
    </row>
    <row r="16" spans="1:15" ht="15" customHeight="1" x14ac:dyDescent="0.2">
      <c r="A16" s="212"/>
      <c r="B16" s="212"/>
      <c r="C16" s="212"/>
      <c r="D16" s="618" t="s">
        <v>13</v>
      </c>
      <c r="E16" s="618"/>
      <c r="F16" s="618"/>
      <c r="G16" s="618"/>
      <c r="H16" s="618"/>
      <c r="I16" s="618"/>
    </row>
    <row r="17" spans="1:9" x14ac:dyDescent="0.2">
      <c r="A17" s="212" t="s">
        <v>12</v>
      </c>
      <c r="C17" s="212"/>
      <c r="D17" s="618" t="s">
        <v>14</v>
      </c>
      <c r="E17" s="618"/>
      <c r="F17" s="618"/>
      <c r="G17" s="618"/>
      <c r="H17" s="618"/>
      <c r="I17" s="618"/>
    </row>
    <row r="18" spans="1:9" x14ac:dyDescent="0.2">
      <c r="D18" s="618" t="s">
        <v>90</v>
      </c>
      <c r="E18" s="618"/>
      <c r="F18" s="618"/>
      <c r="G18" s="618"/>
      <c r="H18" s="618"/>
      <c r="I18" s="618"/>
    </row>
    <row r="19" spans="1:9" x14ac:dyDescent="0.2">
      <c r="D19" s="615" t="s">
        <v>87</v>
      </c>
      <c r="E19" s="615"/>
      <c r="F19" s="615"/>
      <c r="G19" s="615"/>
      <c r="H19" s="615"/>
      <c r="I19" s="212"/>
    </row>
    <row r="20" spans="1:9" x14ac:dyDescent="0.2">
      <c r="A20" s="12"/>
      <c r="B20" s="12"/>
      <c r="C20" s="12"/>
      <c r="D20" s="424"/>
      <c r="E20" s="424"/>
      <c r="F20" s="424"/>
      <c r="G20" s="424"/>
      <c r="H20" s="424"/>
    </row>
    <row r="21" spans="1:9" x14ac:dyDescent="0.2">
      <c r="A21" s="12"/>
      <c r="B21" s="12"/>
      <c r="C21" s="12"/>
      <c r="D21" s="424"/>
      <c r="E21" s="424"/>
      <c r="F21" s="424"/>
      <c r="G21" s="424"/>
      <c r="H21" s="424"/>
    </row>
    <row r="22" spans="1:9" x14ac:dyDescent="0.2">
      <c r="A22" s="12"/>
      <c r="B22" s="12"/>
      <c r="C22" s="12"/>
      <c r="D22" s="424"/>
      <c r="E22" s="424"/>
      <c r="F22" s="424"/>
      <c r="G22" s="424"/>
      <c r="H22" s="424"/>
    </row>
    <row r="23" spans="1:9" x14ac:dyDescent="0.2">
      <c r="A23" s="12"/>
      <c r="B23" s="12"/>
      <c r="C23" s="12"/>
      <c r="D23" s="424"/>
      <c r="E23" s="424"/>
      <c r="F23" s="424"/>
      <c r="G23" s="424"/>
      <c r="H23" s="424"/>
    </row>
    <row r="24" spans="1:9" x14ac:dyDescent="0.2">
      <c r="A24" s="12"/>
      <c r="B24" s="12"/>
      <c r="C24" s="12"/>
      <c r="D24" s="424"/>
      <c r="E24" s="424"/>
      <c r="F24" s="424"/>
      <c r="G24" s="424"/>
      <c r="H24" s="424"/>
    </row>
    <row r="25" spans="1:9" x14ac:dyDescent="0.2">
      <c r="A25" s="12"/>
      <c r="B25" s="12"/>
      <c r="C25" s="12"/>
      <c r="D25" s="424"/>
      <c r="E25" s="424"/>
      <c r="F25" s="424"/>
      <c r="G25" s="424"/>
      <c r="H25" s="424"/>
    </row>
    <row r="26" spans="1:9" x14ac:dyDescent="0.2">
      <c r="A26" s="12"/>
      <c r="B26" s="12"/>
      <c r="C26" s="12"/>
      <c r="D26" s="424"/>
      <c r="E26" s="424"/>
      <c r="F26" s="424"/>
      <c r="G26" s="424"/>
      <c r="H26" s="424"/>
    </row>
    <row r="27" spans="1:9" x14ac:dyDescent="0.2">
      <c r="A27" s="12"/>
      <c r="B27" s="12"/>
      <c r="C27" s="12"/>
      <c r="D27" s="424"/>
      <c r="E27" s="424"/>
      <c r="F27" s="424"/>
      <c r="G27" s="424"/>
      <c r="H27" s="424"/>
    </row>
    <row r="28" spans="1:9" x14ac:dyDescent="0.2">
      <c r="A28" s="12"/>
      <c r="B28" s="12"/>
      <c r="C28" s="12"/>
      <c r="D28" s="424"/>
      <c r="E28" s="424"/>
      <c r="F28" s="424"/>
      <c r="G28" s="424"/>
      <c r="H28" s="424"/>
    </row>
    <row r="29" spans="1:9" x14ac:dyDescent="0.2">
      <c r="A29" s="12"/>
      <c r="B29" s="12"/>
      <c r="C29" s="12"/>
      <c r="D29" s="424"/>
      <c r="E29" s="424"/>
      <c r="F29" s="424"/>
      <c r="G29" s="424"/>
      <c r="H29" s="424"/>
    </row>
    <row r="30" spans="1:9" x14ac:dyDescent="0.2">
      <c r="A30" s="12"/>
      <c r="B30" s="12"/>
      <c r="C30" s="12"/>
      <c r="D30" s="424"/>
      <c r="E30" s="424"/>
      <c r="F30" s="424"/>
      <c r="G30" s="424"/>
      <c r="H30" s="424"/>
    </row>
    <row r="31" spans="1:9" x14ac:dyDescent="0.2">
      <c r="A31" s="12"/>
      <c r="B31" s="12"/>
      <c r="C31" s="12"/>
      <c r="D31" s="424"/>
      <c r="E31" s="424"/>
      <c r="F31" s="424"/>
      <c r="G31" s="424"/>
      <c r="H31" s="424"/>
    </row>
    <row r="32" spans="1:9" x14ac:dyDescent="0.2">
      <c r="A32" s="12"/>
      <c r="B32" s="12"/>
      <c r="C32" s="12"/>
      <c r="D32" s="424"/>
      <c r="E32" s="424"/>
      <c r="F32" s="424"/>
      <c r="G32" s="424"/>
      <c r="H32" s="424"/>
    </row>
    <row r="33" spans="1:8" x14ac:dyDescent="0.2">
      <c r="A33" s="12"/>
      <c r="B33" s="12"/>
      <c r="C33" s="12"/>
      <c r="D33" s="424"/>
      <c r="E33" s="424"/>
      <c r="F33" s="424"/>
      <c r="G33" s="424"/>
      <c r="H33" s="424"/>
    </row>
    <row r="34" spans="1:8" x14ac:dyDescent="0.2">
      <c r="A34" s="12"/>
      <c r="B34" s="12"/>
      <c r="C34" s="12"/>
      <c r="D34" s="424"/>
      <c r="E34" s="424"/>
      <c r="F34" s="424"/>
      <c r="G34" s="424"/>
      <c r="H34" s="424"/>
    </row>
    <row r="35" spans="1:8" x14ac:dyDescent="0.2">
      <c r="A35" s="12"/>
      <c r="B35" s="12"/>
      <c r="C35" s="12"/>
      <c r="D35" s="424"/>
      <c r="E35" s="424"/>
      <c r="F35" s="424"/>
      <c r="G35" s="424"/>
      <c r="H35" s="424"/>
    </row>
    <row r="36" spans="1:8" x14ac:dyDescent="0.2">
      <c r="A36" s="12"/>
      <c r="B36" s="12"/>
      <c r="C36" s="12"/>
      <c r="D36" s="424"/>
      <c r="E36" s="424"/>
      <c r="F36" s="424"/>
      <c r="G36" s="424"/>
      <c r="H36" s="424"/>
    </row>
    <row r="37" spans="1:8" x14ac:dyDescent="0.2">
      <c r="A37" s="12"/>
      <c r="B37" s="12"/>
      <c r="C37" s="12"/>
      <c r="D37" s="424"/>
      <c r="E37" s="424"/>
      <c r="F37" s="424"/>
      <c r="G37" s="424"/>
      <c r="H37" s="424"/>
    </row>
    <row r="38" spans="1:8" x14ac:dyDescent="0.2">
      <c r="A38" s="12"/>
      <c r="B38" s="12"/>
      <c r="C38" s="12"/>
      <c r="D38" s="424"/>
      <c r="E38" s="424"/>
      <c r="F38" s="424"/>
      <c r="G38" s="424"/>
      <c r="H38" s="424"/>
    </row>
    <row r="39" spans="1:8" x14ac:dyDescent="0.2">
      <c r="A39" s="12"/>
      <c r="B39" s="12"/>
      <c r="C39" s="12"/>
      <c r="D39" s="424"/>
      <c r="E39" s="424"/>
      <c r="F39" s="424"/>
      <c r="G39" s="424"/>
      <c r="H39" s="424"/>
    </row>
    <row r="40" spans="1:8" x14ac:dyDescent="0.2">
      <c r="A40" s="12"/>
      <c r="B40" s="12"/>
      <c r="C40" s="12"/>
      <c r="D40" s="424"/>
      <c r="E40" s="424"/>
      <c r="F40" s="424"/>
      <c r="G40" s="424"/>
      <c r="H40" s="424"/>
    </row>
    <row r="41" spans="1:8" x14ac:dyDescent="0.2">
      <c r="A41" s="12"/>
      <c r="B41" s="12"/>
      <c r="C41" s="12"/>
      <c r="D41" s="424"/>
      <c r="E41" s="424"/>
      <c r="F41" s="424"/>
      <c r="G41" s="424"/>
      <c r="H41" s="424"/>
    </row>
    <row r="42" spans="1:8" x14ac:dyDescent="0.2">
      <c r="A42" s="12"/>
      <c r="B42" s="12"/>
      <c r="C42" s="12"/>
      <c r="D42" s="424"/>
      <c r="E42" s="424"/>
      <c r="F42" s="424"/>
      <c r="G42" s="424"/>
      <c r="H42" s="424"/>
    </row>
    <row r="43" spans="1:8" x14ac:dyDescent="0.2">
      <c r="A43" s="12"/>
      <c r="B43" s="12"/>
      <c r="C43" s="12"/>
      <c r="D43" s="424"/>
      <c r="E43" s="424"/>
      <c r="F43" s="424"/>
      <c r="G43" s="424"/>
      <c r="H43" s="424"/>
    </row>
    <row r="44" spans="1:8" x14ac:dyDescent="0.2">
      <c r="A44" s="12"/>
      <c r="B44" s="12"/>
      <c r="C44" s="12"/>
      <c r="D44" s="424"/>
      <c r="E44" s="424"/>
      <c r="F44" s="424"/>
      <c r="G44" s="424"/>
      <c r="H44" s="424"/>
    </row>
    <row r="45" spans="1:8" x14ac:dyDescent="0.2">
      <c r="A45" s="12"/>
      <c r="B45" s="12"/>
      <c r="C45" s="12"/>
      <c r="D45" s="424"/>
      <c r="E45" s="424"/>
      <c r="F45" s="424"/>
      <c r="G45" s="424"/>
      <c r="H45" s="424"/>
    </row>
    <row r="46" spans="1:8" x14ac:dyDescent="0.2">
      <c r="A46" s="12"/>
      <c r="B46" s="12"/>
      <c r="C46" s="12"/>
      <c r="D46" s="424"/>
      <c r="E46" s="424"/>
      <c r="F46" s="424"/>
      <c r="G46" s="424"/>
      <c r="H46" s="424"/>
    </row>
    <row r="47" spans="1:8" x14ac:dyDescent="0.2">
      <c r="A47" s="12"/>
      <c r="B47" s="12"/>
      <c r="C47" s="12"/>
      <c r="D47" s="424"/>
      <c r="E47" s="424"/>
      <c r="F47" s="424"/>
      <c r="G47" s="424"/>
      <c r="H47" s="424"/>
    </row>
    <row r="48" spans="1:8" x14ac:dyDescent="0.2">
      <c r="A48" s="12"/>
      <c r="B48" s="12"/>
      <c r="C48" s="12"/>
      <c r="D48" s="424"/>
      <c r="E48" s="424"/>
      <c r="F48" s="424"/>
      <c r="G48" s="424"/>
      <c r="H48" s="424"/>
    </row>
    <row r="49" spans="1:8" x14ac:dyDescent="0.2">
      <c r="A49" s="12"/>
      <c r="B49" s="12"/>
      <c r="C49" s="12"/>
      <c r="D49" s="424"/>
      <c r="E49" s="424"/>
      <c r="F49" s="424"/>
      <c r="G49" s="424"/>
      <c r="H49" s="424"/>
    </row>
    <row r="50" spans="1:8" x14ac:dyDescent="0.2">
      <c r="A50" s="12"/>
      <c r="B50" s="12"/>
      <c r="C50" s="12"/>
      <c r="D50" s="424"/>
      <c r="E50" s="424"/>
      <c r="F50" s="424"/>
      <c r="G50" s="424"/>
      <c r="H50" s="424"/>
    </row>
    <row r="51" spans="1:8" x14ac:dyDescent="0.2">
      <c r="A51" s="12"/>
      <c r="B51" s="12"/>
      <c r="C51" s="12"/>
      <c r="D51" s="424"/>
      <c r="E51" s="424"/>
      <c r="F51" s="424"/>
      <c r="G51" s="424"/>
      <c r="H51" s="424"/>
    </row>
    <row r="52" spans="1:8" x14ac:dyDescent="0.2">
      <c r="A52" s="12"/>
      <c r="B52" s="12"/>
      <c r="C52" s="12"/>
      <c r="D52" s="424"/>
      <c r="E52" s="424"/>
      <c r="F52" s="424"/>
      <c r="G52" s="424"/>
      <c r="H52" s="424"/>
    </row>
    <row r="53" spans="1:8" x14ac:dyDescent="0.2">
      <c r="A53" s="12"/>
      <c r="B53" s="12"/>
      <c r="C53" s="12"/>
      <c r="D53" s="424"/>
      <c r="E53" s="424"/>
      <c r="F53" s="424"/>
      <c r="G53" s="424"/>
      <c r="H53" s="424"/>
    </row>
    <row r="54" spans="1:8" x14ac:dyDescent="0.2">
      <c r="A54" s="12"/>
      <c r="B54" s="12"/>
      <c r="C54" s="12"/>
      <c r="D54" s="424"/>
      <c r="E54" s="424"/>
      <c r="F54" s="424"/>
      <c r="G54" s="424"/>
      <c r="H54" s="424"/>
    </row>
    <row r="55" spans="1:8" x14ac:dyDescent="0.2">
      <c r="A55" s="12"/>
      <c r="B55" s="12"/>
      <c r="C55" s="12"/>
      <c r="D55" s="424"/>
      <c r="E55" s="424"/>
      <c r="F55" s="424"/>
      <c r="G55" s="424"/>
      <c r="H55" s="424"/>
    </row>
    <row r="56" spans="1:8" x14ac:dyDescent="0.2">
      <c r="A56" s="12"/>
      <c r="B56" s="12"/>
      <c r="C56" s="12"/>
      <c r="D56" s="424"/>
      <c r="E56" s="424"/>
      <c r="F56" s="424"/>
      <c r="G56" s="424"/>
      <c r="H56" s="424"/>
    </row>
    <row r="57" spans="1:8" x14ac:dyDescent="0.2">
      <c r="A57" s="12"/>
      <c r="B57" s="12"/>
      <c r="C57" s="12"/>
      <c r="D57" s="424"/>
      <c r="E57" s="424"/>
      <c r="F57" s="424"/>
      <c r="G57" s="424"/>
      <c r="H57" s="424"/>
    </row>
    <row r="58" spans="1:8" x14ac:dyDescent="0.2">
      <c r="A58" s="12"/>
      <c r="B58" s="12"/>
      <c r="C58" s="12"/>
      <c r="D58" s="424"/>
      <c r="E58" s="424"/>
      <c r="F58" s="424"/>
      <c r="G58" s="424"/>
      <c r="H58" s="424"/>
    </row>
    <row r="59" spans="1:8" x14ac:dyDescent="0.2">
      <c r="A59" s="12"/>
      <c r="B59" s="12"/>
      <c r="C59" s="12"/>
      <c r="D59" s="424"/>
      <c r="E59" s="424"/>
      <c r="F59" s="424"/>
      <c r="G59" s="424"/>
      <c r="H59" s="424"/>
    </row>
    <row r="60" spans="1:8" x14ac:dyDescent="0.2">
      <c r="A60" s="12"/>
      <c r="B60" s="12"/>
      <c r="C60" s="12"/>
      <c r="D60" s="424"/>
      <c r="E60" s="424"/>
      <c r="F60" s="424"/>
      <c r="G60" s="424"/>
      <c r="H60" s="424"/>
    </row>
    <row r="61" spans="1:8" x14ac:dyDescent="0.2">
      <c r="A61" s="12"/>
      <c r="B61" s="12"/>
      <c r="C61" s="12"/>
      <c r="D61" s="424"/>
      <c r="E61" s="424"/>
      <c r="F61" s="424"/>
      <c r="G61" s="424"/>
      <c r="H61" s="424"/>
    </row>
    <row r="62" spans="1:8" x14ac:dyDescent="0.2">
      <c r="A62" s="12"/>
      <c r="B62" s="12"/>
      <c r="C62" s="12"/>
      <c r="D62" s="424"/>
      <c r="E62" s="424"/>
      <c r="F62" s="424"/>
      <c r="G62" s="424"/>
      <c r="H62" s="424"/>
    </row>
    <row r="63" spans="1:8" x14ac:dyDescent="0.2">
      <c r="A63" s="12"/>
      <c r="B63" s="12"/>
      <c r="C63" s="12"/>
      <c r="D63" s="424"/>
      <c r="E63" s="424"/>
      <c r="F63" s="424"/>
      <c r="G63" s="424"/>
      <c r="H63" s="424"/>
    </row>
    <row r="64" spans="1:8" x14ac:dyDescent="0.2">
      <c r="A64" s="12"/>
      <c r="B64" s="12"/>
      <c r="C64" s="12"/>
      <c r="D64" s="424"/>
      <c r="E64" s="424"/>
      <c r="F64" s="424"/>
      <c r="G64" s="424"/>
      <c r="H64" s="424"/>
    </row>
    <row r="65" spans="1:8" x14ac:dyDescent="0.2">
      <c r="A65" s="12"/>
      <c r="B65" s="12"/>
      <c r="C65" s="12"/>
      <c r="D65" s="424"/>
      <c r="E65" s="424"/>
      <c r="F65" s="424"/>
      <c r="G65" s="424"/>
      <c r="H65" s="424"/>
    </row>
    <row r="66" spans="1:8" x14ac:dyDescent="0.2">
      <c r="A66" s="12"/>
      <c r="B66" s="12"/>
      <c r="C66" s="12"/>
      <c r="D66" s="424"/>
      <c r="E66" s="424"/>
      <c r="F66" s="424"/>
      <c r="G66" s="424"/>
      <c r="H66" s="424"/>
    </row>
    <row r="67" spans="1:8" x14ac:dyDescent="0.2">
      <c r="A67" s="12"/>
      <c r="B67" s="12"/>
      <c r="C67" s="12"/>
      <c r="D67" s="424"/>
      <c r="E67" s="424"/>
      <c r="F67" s="424"/>
      <c r="G67" s="424"/>
      <c r="H67" s="424"/>
    </row>
    <row r="68" spans="1:8" x14ac:dyDescent="0.2">
      <c r="A68" s="12"/>
      <c r="B68" s="12"/>
      <c r="C68" s="12"/>
      <c r="D68" s="424"/>
      <c r="E68" s="424"/>
      <c r="F68" s="424"/>
      <c r="G68" s="424"/>
      <c r="H68" s="424"/>
    </row>
    <row r="69" spans="1:8" x14ac:dyDescent="0.2">
      <c r="A69" s="12"/>
      <c r="B69" s="12"/>
      <c r="C69" s="12"/>
      <c r="D69" s="424"/>
      <c r="E69" s="424"/>
      <c r="F69" s="424"/>
      <c r="G69" s="424"/>
      <c r="H69" s="424"/>
    </row>
    <row r="70" spans="1:8" x14ac:dyDescent="0.2">
      <c r="A70" s="12"/>
      <c r="B70" s="12"/>
      <c r="C70" s="12"/>
      <c r="D70" s="424"/>
      <c r="E70" s="424"/>
      <c r="F70" s="424"/>
      <c r="G70" s="424"/>
      <c r="H70" s="424"/>
    </row>
    <row r="71" spans="1:8" x14ac:dyDescent="0.2">
      <c r="A71" s="12"/>
      <c r="B71" s="12"/>
      <c r="C71" s="12"/>
      <c r="D71" s="424"/>
      <c r="E71" s="424"/>
      <c r="F71" s="424"/>
      <c r="G71" s="424"/>
      <c r="H71" s="424"/>
    </row>
    <row r="72" spans="1:8" x14ac:dyDescent="0.2">
      <c r="A72" s="12"/>
      <c r="B72" s="12"/>
      <c r="C72" s="12"/>
      <c r="D72" s="424"/>
      <c r="E72" s="424"/>
      <c r="F72" s="424"/>
      <c r="G72" s="424"/>
      <c r="H72" s="424"/>
    </row>
    <row r="73" spans="1:8" x14ac:dyDescent="0.2">
      <c r="A73" s="12"/>
      <c r="B73" s="12"/>
      <c r="C73" s="12"/>
      <c r="D73" s="424"/>
      <c r="E73" s="424"/>
      <c r="F73" s="424"/>
      <c r="G73" s="424"/>
      <c r="H73" s="424"/>
    </row>
    <row r="74" spans="1:8" x14ac:dyDescent="0.2">
      <c r="A74" s="12"/>
      <c r="B74" s="12"/>
      <c r="C74" s="12"/>
      <c r="D74" s="424"/>
      <c r="E74" s="424"/>
      <c r="F74" s="424"/>
      <c r="G74" s="424"/>
      <c r="H74" s="424"/>
    </row>
    <row r="75" spans="1:8" x14ac:dyDescent="0.2">
      <c r="A75" s="12"/>
      <c r="B75" s="12"/>
      <c r="C75" s="12"/>
      <c r="D75" s="424"/>
      <c r="E75" s="424"/>
      <c r="F75" s="424"/>
      <c r="G75" s="424"/>
      <c r="H75" s="424"/>
    </row>
    <row r="76" spans="1:8" x14ac:dyDescent="0.2">
      <c r="A76" s="12"/>
      <c r="B76" s="12"/>
      <c r="C76" s="12"/>
      <c r="D76" s="424"/>
      <c r="E76" s="424"/>
      <c r="F76" s="424"/>
      <c r="G76" s="424"/>
      <c r="H76" s="424"/>
    </row>
    <row r="77" spans="1:8" x14ac:dyDescent="0.2">
      <c r="A77" s="12"/>
      <c r="B77" s="12"/>
      <c r="C77" s="12"/>
      <c r="D77" s="424"/>
      <c r="E77" s="424"/>
      <c r="F77" s="424"/>
      <c r="G77" s="424"/>
      <c r="H77" s="424"/>
    </row>
    <row r="78" spans="1:8" x14ac:dyDescent="0.2">
      <c r="A78" s="12"/>
      <c r="B78" s="12"/>
      <c r="C78" s="12"/>
      <c r="D78" s="424"/>
      <c r="E78" s="424"/>
      <c r="F78" s="424"/>
      <c r="G78" s="424"/>
      <c r="H78" s="424"/>
    </row>
    <row r="79" spans="1:8" x14ac:dyDescent="0.2">
      <c r="A79" s="12"/>
      <c r="B79" s="12"/>
      <c r="C79" s="12"/>
      <c r="D79" s="424"/>
      <c r="E79" s="424"/>
      <c r="F79" s="424"/>
      <c r="G79" s="424"/>
      <c r="H79" s="424"/>
    </row>
    <row r="80" spans="1:8" x14ac:dyDescent="0.2">
      <c r="A80" s="12"/>
      <c r="B80" s="12"/>
      <c r="C80" s="12"/>
      <c r="D80" s="424"/>
      <c r="E80" s="424"/>
      <c r="F80" s="424"/>
      <c r="G80" s="424"/>
      <c r="H80" s="424"/>
    </row>
    <row r="81" spans="1:8" x14ac:dyDescent="0.2">
      <c r="A81" s="12"/>
      <c r="B81" s="12"/>
      <c r="C81" s="12"/>
      <c r="D81" s="424"/>
      <c r="E81" s="424"/>
      <c r="F81" s="424"/>
      <c r="G81" s="424"/>
      <c r="H81" s="424"/>
    </row>
    <row r="82" spans="1:8" x14ac:dyDescent="0.2">
      <c r="A82" s="12"/>
      <c r="B82" s="12"/>
      <c r="C82" s="12"/>
      <c r="D82" s="424"/>
      <c r="E82" s="424"/>
      <c r="F82" s="424"/>
      <c r="G82" s="424"/>
      <c r="H82" s="424"/>
    </row>
    <row r="83" spans="1:8" x14ac:dyDescent="0.2">
      <c r="A83" s="12"/>
      <c r="B83" s="12"/>
      <c r="C83" s="12"/>
      <c r="D83" s="424"/>
      <c r="E83" s="424"/>
      <c r="F83" s="424"/>
      <c r="G83" s="424"/>
      <c r="H83" s="424"/>
    </row>
    <row r="84" spans="1:8" x14ac:dyDescent="0.2">
      <c r="A84" s="12"/>
      <c r="B84" s="12"/>
      <c r="C84" s="12"/>
      <c r="D84" s="424"/>
      <c r="E84" s="424"/>
      <c r="F84" s="424"/>
      <c r="G84" s="424"/>
      <c r="H84" s="424"/>
    </row>
    <row r="85" spans="1:8" x14ac:dyDescent="0.2">
      <c r="A85" s="12"/>
      <c r="B85" s="12"/>
      <c r="C85" s="12"/>
      <c r="D85" s="424"/>
      <c r="E85" s="424"/>
      <c r="F85" s="424"/>
      <c r="G85" s="424"/>
      <c r="H85" s="424"/>
    </row>
    <row r="86" spans="1:8" x14ac:dyDescent="0.2">
      <c r="A86" s="12"/>
      <c r="B86" s="12"/>
      <c r="C86" s="12"/>
      <c r="D86" s="424"/>
      <c r="E86" s="424"/>
      <c r="F86" s="424"/>
      <c r="G86" s="424"/>
      <c r="H86" s="424"/>
    </row>
    <row r="87" spans="1:8" x14ac:dyDescent="0.2">
      <c r="A87" s="12"/>
      <c r="B87" s="12"/>
      <c r="C87" s="12"/>
      <c r="D87" s="424"/>
      <c r="E87" s="424"/>
      <c r="F87" s="424"/>
      <c r="G87" s="424"/>
      <c r="H87" s="424"/>
    </row>
    <row r="88" spans="1:8" x14ac:dyDescent="0.2">
      <c r="A88" s="12"/>
      <c r="B88" s="12"/>
      <c r="C88" s="12"/>
      <c r="D88" s="424"/>
      <c r="E88" s="424"/>
      <c r="F88" s="424"/>
      <c r="G88" s="424"/>
      <c r="H88" s="424"/>
    </row>
    <row r="89" spans="1:8" x14ac:dyDescent="0.2">
      <c r="A89" s="12"/>
      <c r="B89" s="12"/>
      <c r="C89" s="12"/>
      <c r="D89" s="424"/>
      <c r="E89" s="424"/>
      <c r="F89" s="424"/>
      <c r="G89" s="424"/>
      <c r="H89" s="424"/>
    </row>
    <row r="90" spans="1:8" x14ac:dyDescent="0.2">
      <c r="A90" s="12"/>
      <c r="B90" s="12"/>
      <c r="C90" s="12"/>
      <c r="D90" s="424"/>
      <c r="E90" s="424"/>
      <c r="F90" s="424"/>
      <c r="G90" s="424"/>
      <c r="H90" s="424"/>
    </row>
    <row r="91" spans="1:8" x14ac:dyDescent="0.2">
      <c r="A91" s="12"/>
      <c r="B91" s="12"/>
      <c r="C91" s="12"/>
      <c r="D91" s="424"/>
      <c r="E91" s="424"/>
      <c r="F91" s="424"/>
      <c r="G91" s="424"/>
      <c r="H91" s="424"/>
    </row>
    <row r="92" spans="1:8" x14ac:dyDescent="0.2">
      <c r="A92" s="12"/>
      <c r="B92" s="12"/>
      <c r="C92" s="12"/>
      <c r="D92" s="424"/>
      <c r="E92" s="424"/>
      <c r="F92" s="424"/>
      <c r="G92" s="424"/>
      <c r="H92" s="424"/>
    </row>
    <row r="93" spans="1:8" x14ac:dyDescent="0.2">
      <c r="A93" s="12"/>
      <c r="B93" s="12"/>
      <c r="C93" s="12"/>
      <c r="D93" s="424"/>
      <c r="E93" s="424"/>
      <c r="F93" s="424"/>
      <c r="G93" s="424"/>
      <c r="H93" s="424"/>
    </row>
    <row r="94" spans="1:8" x14ac:dyDescent="0.2">
      <c r="A94" s="12"/>
      <c r="B94" s="12"/>
      <c r="C94" s="12"/>
      <c r="D94" s="424"/>
      <c r="E94" s="424"/>
      <c r="F94" s="424"/>
      <c r="G94" s="424"/>
      <c r="H94" s="424"/>
    </row>
    <row r="95" spans="1:8" x14ac:dyDescent="0.2">
      <c r="A95" s="12"/>
      <c r="B95" s="12"/>
      <c r="C95" s="12"/>
      <c r="D95" s="424"/>
      <c r="E95" s="424"/>
      <c r="F95" s="424"/>
      <c r="G95" s="424"/>
      <c r="H95" s="424"/>
    </row>
    <row r="96" spans="1:8" x14ac:dyDescent="0.2">
      <c r="A96" s="12"/>
      <c r="B96" s="12"/>
      <c r="C96" s="12"/>
      <c r="D96" s="424"/>
      <c r="E96" s="424"/>
      <c r="F96" s="424"/>
      <c r="G96" s="424"/>
      <c r="H96" s="424"/>
    </row>
    <row r="97" spans="1:8" x14ac:dyDescent="0.2">
      <c r="A97" s="12"/>
      <c r="B97" s="12"/>
      <c r="C97" s="12"/>
      <c r="D97" s="424"/>
      <c r="E97" s="424"/>
      <c r="F97" s="424"/>
      <c r="G97" s="424"/>
      <c r="H97" s="424"/>
    </row>
    <row r="98" spans="1:8" x14ac:dyDescent="0.2">
      <c r="A98" s="12"/>
      <c r="B98" s="12"/>
      <c r="C98" s="12"/>
      <c r="D98" s="424"/>
      <c r="E98" s="424"/>
      <c r="F98" s="424"/>
      <c r="G98" s="424"/>
      <c r="H98" s="424"/>
    </row>
    <row r="99" spans="1:8" x14ac:dyDescent="0.2">
      <c r="A99" s="12"/>
      <c r="B99" s="12"/>
      <c r="C99" s="12"/>
      <c r="D99" s="424"/>
      <c r="E99" s="424"/>
      <c r="F99" s="424"/>
      <c r="G99" s="424"/>
      <c r="H99" s="424"/>
    </row>
    <row r="100" spans="1:8" x14ac:dyDescent="0.2">
      <c r="A100" s="12"/>
      <c r="B100" s="12"/>
      <c r="C100" s="12"/>
      <c r="D100" s="424"/>
      <c r="E100" s="424"/>
      <c r="F100" s="424"/>
      <c r="G100" s="424"/>
      <c r="H100" s="424"/>
    </row>
    <row r="101" spans="1:8" x14ac:dyDescent="0.2">
      <c r="A101" s="12"/>
      <c r="B101" s="12"/>
      <c r="C101" s="12"/>
      <c r="D101" s="424"/>
      <c r="E101" s="424"/>
      <c r="F101" s="424"/>
      <c r="G101" s="424"/>
      <c r="H101" s="424"/>
    </row>
    <row r="102" spans="1:8" x14ac:dyDescent="0.2">
      <c r="A102" s="12"/>
      <c r="B102" s="12"/>
      <c r="C102" s="12"/>
      <c r="D102" s="424"/>
      <c r="E102" s="424"/>
      <c r="F102" s="424"/>
      <c r="G102" s="424"/>
      <c r="H102" s="424"/>
    </row>
    <row r="103" spans="1:8" x14ac:dyDescent="0.2">
      <c r="A103" s="12"/>
      <c r="B103" s="12"/>
      <c r="C103" s="12"/>
      <c r="D103" s="424"/>
      <c r="E103" s="424"/>
      <c r="F103" s="424"/>
      <c r="G103" s="424"/>
      <c r="H103" s="424"/>
    </row>
    <row r="104" spans="1:8" x14ac:dyDescent="0.2">
      <c r="A104" s="12"/>
      <c r="B104" s="12"/>
      <c r="C104" s="12"/>
      <c r="D104" s="424"/>
      <c r="E104" s="424"/>
      <c r="F104" s="424"/>
      <c r="G104" s="424"/>
      <c r="H104" s="424"/>
    </row>
    <row r="105" spans="1:8" x14ac:dyDescent="0.2">
      <c r="A105" s="12"/>
      <c r="B105" s="12"/>
      <c r="C105" s="12"/>
      <c r="D105" s="424"/>
      <c r="E105" s="424"/>
      <c r="F105" s="424"/>
      <c r="G105" s="424"/>
      <c r="H105" s="424"/>
    </row>
    <row r="106" spans="1:8" x14ac:dyDescent="0.2">
      <c r="A106" s="12"/>
      <c r="B106" s="12"/>
      <c r="C106" s="12"/>
      <c r="D106" s="424"/>
      <c r="E106" s="424"/>
      <c r="F106" s="424"/>
      <c r="G106" s="424"/>
      <c r="H106" s="424"/>
    </row>
    <row r="107" spans="1:8" x14ac:dyDescent="0.2">
      <c r="A107" s="12"/>
      <c r="B107" s="12"/>
      <c r="C107" s="12"/>
      <c r="D107" s="424"/>
      <c r="E107" s="424"/>
      <c r="F107" s="424"/>
      <c r="G107" s="424"/>
      <c r="H107" s="424"/>
    </row>
    <row r="108" spans="1:8" x14ac:dyDescent="0.2">
      <c r="A108" s="12"/>
      <c r="B108" s="12"/>
      <c r="C108" s="12"/>
      <c r="D108" s="424"/>
      <c r="E108" s="424"/>
      <c r="F108" s="424"/>
      <c r="G108" s="424"/>
      <c r="H108" s="424"/>
    </row>
    <row r="109" spans="1:8" x14ac:dyDescent="0.2">
      <c r="A109" s="12"/>
      <c r="B109" s="12"/>
      <c r="C109" s="12"/>
      <c r="D109" s="424"/>
      <c r="E109" s="424"/>
      <c r="F109" s="424"/>
      <c r="G109" s="424"/>
      <c r="H109" s="424"/>
    </row>
    <row r="110" spans="1:8" x14ac:dyDescent="0.2">
      <c r="A110" s="12"/>
      <c r="B110" s="12"/>
      <c r="C110" s="12"/>
      <c r="D110" s="424"/>
      <c r="E110" s="424"/>
      <c r="F110" s="424"/>
      <c r="G110" s="424"/>
      <c r="H110" s="424"/>
    </row>
    <row r="111" spans="1:8" x14ac:dyDescent="0.2">
      <c r="A111" s="12"/>
      <c r="B111" s="12"/>
      <c r="C111" s="12"/>
      <c r="D111" s="424"/>
      <c r="E111" s="424"/>
      <c r="F111" s="424"/>
      <c r="G111" s="424"/>
      <c r="H111" s="424"/>
    </row>
    <row r="112" spans="1:8" x14ac:dyDescent="0.2">
      <c r="A112" s="12"/>
      <c r="B112" s="12"/>
      <c r="C112" s="12"/>
      <c r="D112" s="424"/>
      <c r="E112" s="424"/>
      <c r="F112" s="424"/>
      <c r="G112" s="424"/>
      <c r="H112" s="424"/>
    </row>
    <row r="113" spans="1:8" x14ac:dyDescent="0.2">
      <c r="A113" s="12"/>
      <c r="B113" s="12"/>
      <c r="C113" s="12"/>
      <c r="D113" s="424"/>
      <c r="E113" s="424"/>
      <c r="F113" s="424"/>
      <c r="G113" s="424"/>
      <c r="H113" s="424"/>
    </row>
    <row r="114" spans="1:8" x14ac:dyDescent="0.2">
      <c r="A114" s="12"/>
      <c r="B114" s="12"/>
      <c r="C114" s="12"/>
      <c r="D114" s="424"/>
      <c r="E114" s="424"/>
      <c r="F114" s="424"/>
      <c r="G114" s="424"/>
      <c r="H114" s="424"/>
    </row>
    <row r="115" spans="1:8" x14ac:dyDescent="0.2">
      <c r="A115" s="12"/>
      <c r="B115" s="12"/>
      <c r="C115" s="12"/>
      <c r="D115" s="424"/>
      <c r="E115" s="424"/>
      <c r="F115" s="424"/>
      <c r="G115" s="424"/>
      <c r="H115" s="424"/>
    </row>
    <row r="116" spans="1:8" x14ac:dyDescent="0.2">
      <c r="A116" s="12"/>
      <c r="B116" s="12"/>
      <c r="C116" s="12"/>
      <c r="D116" s="424"/>
      <c r="E116" s="424"/>
      <c r="F116" s="424"/>
      <c r="G116" s="424"/>
      <c r="H116" s="424"/>
    </row>
    <row r="117" spans="1:8" x14ac:dyDescent="0.2">
      <c r="A117" s="12"/>
      <c r="B117" s="12"/>
      <c r="C117" s="12"/>
      <c r="D117" s="424"/>
      <c r="E117" s="424"/>
      <c r="F117" s="424"/>
      <c r="G117" s="424"/>
      <c r="H117" s="424"/>
    </row>
    <row r="118" spans="1:8" x14ac:dyDescent="0.2">
      <c r="A118" s="12"/>
      <c r="B118" s="12"/>
      <c r="C118" s="12"/>
      <c r="D118" s="424"/>
      <c r="E118" s="424"/>
      <c r="F118" s="424"/>
      <c r="G118" s="424"/>
      <c r="H118" s="424"/>
    </row>
    <row r="119" spans="1:8" x14ac:dyDescent="0.2">
      <c r="A119" s="12"/>
      <c r="B119" s="12"/>
      <c r="C119" s="12"/>
      <c r="D119" s="424"/>
      <c r="E119" s="424"/>
      <c r="F119" s="424"/>
      <c r="G119" s="424"/>
      <c r="H119" s="424"/>
    </row>
    <row r="120" spans="1:8" x14ac:dyDescent="0.2">
      <c r="A120" s="12"/>
      <c r="B120" s="12"/>
      <c r="C120" s="12"/>
      <c r="D120" s="424"/>
      <c r="E120" s="424"/>
      <c r="F120" s="424"/>
      <c r="G120" s="424"/>
      <c r="H120" s="424"/>
    </row>
    <row r="121" spans="1:8" x14ac:dyDescent="0.2">
      <c r="A121" s="12"/>
      <c r="B121" s="12"/>
      <c r="C121" s="12"/>
      <c r="D121" s="424"/>
      <c r="E121" s="424"/>
      <c r="F121" s="424"/>
      <c r="G121" s="424"/>
      <c r="H121" s="424"/>
    </row>
    <row r="122" spans="1:8" x14ac:dyDescent="0.2">
      <c r="A122" s="12"/>
      <c r="B122" s="12"/>
      <c r="C122" s="12"/>
      <c r="D122" s="424"/>
      <c r="E122" s="424"/>
      <c r="F122" s="424"/>
      <c r="G122" s="424"/>
      <c r="H122" s="424"/>
    </row>
    <row r="123" spans="1:8" x14ac:dyDescent="0.2">
      <c r="A123" s="12"/>
      <c r="B123" s="12"/>
      <c r="C123" s="12"/>
      <c r="D123" s="424"/>
      <c r="E123" s="424"/>
      <c r="F123" s="424"/>
      <c r="G123" s="424"/>
      <c r="H123" s="424"/>
    </row>
    <row r="124" spans="1:8" x14ac:dyDescent="0.2">
      <c r="A124" s="12"/>
      <c r="B124" s="12"/>
      <c r="C124" s="12"/>
      <c r="D124" s="424"/>
      <c r="E124" s="424"/>
      <c r="F124" s="424"/>
      <c r="G124" s="424"/>
      <c r="H124" s="424"/>
    </row>
    <row r="125" spans="1:8" x14ac:dyDescent="0.2">
      <c r="A125" s="12"/>
      <c r="B125" s="12"/>
      <c r="C125" s="12"/>
      <c r="D125" s="424"/>
      <c r="E125" s="424"/>
      <c r="F125" s="424"/>
      <c r="G125" s="424"/>
      <c r="H125" s="424"/>
    </row>
    <row r="126" spans="1:8" x14ac:dyDescent="0.2">
      <c r="A126" s="12"/>
      <c r="B126" s="12"/>
      <c r="C126" s="12"/>
      <c r="D126" s="424"/>
      <c r="E126" s="424"/>
      <c r="F126" s="424"/>
      <c r="G126" s="424"/>
      <c r="H126" s="424"/>
    </row>
    <row r="127" spans="1:8" x14ac:dyDescent="0.2">
      <c r="A127" s="12"/>
      <c r="B127" s="12"/>
      <c r="C127" s="12"/>
      <c r="D127" s="424"/>
      <c r="E127" s="424"/>
      <c r="F127" s="424"/>
      <c r="G127" s="424"/>
      <c r="H127" s="424"/>
    </row>
    <row r="128" spans="1:8" x14ac:dyDescent="0.2">
      <c r="A128" s="12"/>
      <c r="B128" s="12"/>
      <c r="C128" s="12"/>
      <c r="D128" s="424"/>
      <c r="E128" s="424"/>
      <c r="F128" s="424"/>
      <c r="G128" s="424"/>
      <c r="H128" s="424"/>
    </row>
    <row r="129" spans="1:8" x14ac:dyDescent="0.2">
      <c r="A129" s="12"/>
      <c r="B129" s="12"/>
      <c r="C129" s="12"/>
      <c r="D129" s="424"/>
      <c r="E129" s="424"/>
      <c r="F129" s="424"/>
      <c r="G129" s="424"/>
      <c r="H129" s="424"/>
    </row>
    <row r="130" spans="1:8" x14ac:dyDescent="0.2">
      <c r="A130" s="12"/>
      <c r="B130" s="12"/>
      <c r="C130" s="12"/>
      <c r="D130" s="424"/>
      <c r="E130" s="424"/>
      <c r="F130" s="424"/>
      <c r="G130" s="424"/>
      <c r="H130" s="424"/>
    </row>
    <row r="131" spans="1:8" x14ac:dyDescent="0.2">
      <c r="A131" s="12"/>
      <c r="B131" s="12"/>
      <c r="C131" s="12"/>
      <c r="D131" s="424"/>
      <c r="E131" s="424"/>
      <c r="F131" s="424"/>
      <c r="G131" s="424"/>
      <c r="H131" s="424"/>
    </row>
    <row r="132" spans="1:8" x14ac:dyDescent="0.2">
      <c r="A132" s="12"/>
      <c r="B132" s="12"/>
      <c r="C132" s="12"/>
      <c r="D132" s="424"/>
      <c r="E132" s="424"/>
      <c r="F132" s="424"/>
      <c r="G132" s="424"/>
      <c r="H132" s="424"/>
    </row>
    <row r="133" spans="1:8" x14ac:dyDescent="0.2">
      <c r="A133" s="12"/>
      <c r="B133" s="12"/>
      <c r="C133" s="12"/>
      <c r="D133" s="424"/>
      <c r="E133" s="424"/>
      <c r="F133" s="424"/>
      <c r="G133" s="424"/>
      <c r="H133" s="424"/>
    </row>
    <row r="134" spans="1:8" x14ac:dyDescent="0.2">
      <c r="A134" s="12"/>
      <c r="B134" s="12"/>
      <c r="C134" s="12"/>
      <c r="D134" s="424"/>
      <c r="E134" s="424"/>
      <c r="F134" s="424"/>
      <c r="G134" s="424"/>
      <c r="H134" s="424"/>
    </row>
    <row r="135" spans="1:8" x14ac:dyDescent="0.2">
      <c r="A135" s="12"/>
      <c r="B135" s="12"/>
      <c r="C135" s="12"/>
      <c r="D135" s="424"/>
      <c r="E135" s="424"/>
      <c r="F135" s="424"/>
      <c r="G135" s="424"/>
      <c r="H135" s="424"/>
    </row>
    <row r="136" spans="1:8" x14ac:dyDescent="0.2">
      <c r="A136" s="12"/>
      <c r="B136" s="12"/>
      <c r="C136" s="12"/>
      <c r="D136" s="424"/>
      <c r="E136" s="424"/>
      <c r="F136" s="424"/>
      <c r="G136" s="424"/>
      <c r="H136" s="424"/>
    </row>
    <row r="137" spans="1:8" x14ac:dyDescent="0.2">
      <c r="A137" s="12"/>
      <c r="B137" s="12"/>
      <c r="C137" s="12"/>
      <c r="D137" s="424"/>
      <c r="E137" s="424"/>
      <c r="F137" s="424"/>
      <c r="G137" s="424"/>
      <c r="H137" s="424"/>
    </row>
    <row r="138" spans="1:8" x14ac:dyDescent="0.2">
      <c r="A138" s="12"/>
      <c r="B138" s="12"/>
      <c r="C138" s="12"/>
      <c r="D138" s="424"/>
      <c r="E138" s="424"/>
      <c r="F138" s="424"/>
      <c r="G138" s="424"/>
      <c r="H138" s="424"/>
    </row>
    <row r="139" spans="1:8" x14ac:dyDescent="0.2">
      <c r="A139" s="12"/>
      <c r="B139" s="12"/>
      <c r="C139" s="12"/>
      <c r="D139" s="424"/>
      <c r="E139" s="424"/>
      <c r="F139" s="424"/>
      <c r="G139" s="424"/>
      <c r="H139" s="424"/>
    </row>
    <row r="140" spans="1:8" x14ac:dyDescent="0.2">
      <c r="A140" s="12"/>
      <c r="B140" s="12"/>
      <c r="C140" s="12"/>
      <c r="D140" s="424"/>
      <c r="E140" s="424"/>
      <c r="F140" s="424"/>
      <c r="G140" s="424"/>
      <c r="H140" s="424"/>
    </row>
    <row r="141" spans="1:8" x14ac:dyDescent="0.2">
      <c r="A141" s="12"/>
      <c r="B141" s="12"/>
      <c r="C141" s="12"/>
      <c r="D141" s="424"/>
      <c r="E141" s="424"/>
      <c r="F141" s="424"/>
      <c r="G141" s="424"/>
      <c r="H141" s="424"/>
    </row>
    <row r="142" spans="1:8" x14ac:dyDescent="0.2">
      <c r="A142" s="12"/>
      <c r="B142" s="12"/>
      <c r="C142" s="12"/>
      <c r="D142" s="424"/>
      <c r="E142" s="424"/>
      <c r="F142" s="424"/>
      <c r="G142" s="424"/>
      <c r="H142" s="424"/>
    </row>
    <row r="143" spans="1:8" x14ac:dyDescent="0.2">
      <c r="A143" s="12"/>
      <c r="B143" s="12"/>
      <c r="C143" s="12"/>
      <c r="D143" s="424"/>
      <c r="E143" s="424"/>
      <c r="F143" s="424"/>
      <c r="G143" s="424"/>
      <c r="H143" s="424"/>
    </row>
    <row r="144" spans="1:8" x14ac:dyDescent="0.2">
      <c r="A144" s="12"/>
      <c r="B144" s="12"/>
      <c r="C144" s="12"/>
      <c r="D144" s="424"/>
      <c r="E144" s="424"/>
      <c r="F144" s="424"/>
      <c r="G144" s="424"/>
      <c r="H144" s="424"/>
    </row>
    <row r="145" spans="1:8" x14ac:dyDescent="0.2">
      <c r="A145" s="12"/>
      <c r="B145" s="12"/>
      <c r="C145" s="12"/>
      <c r="D145" s="424"/>
      <c r="E145" s="424"/>
      <c r="F145" s="424"/>
      <c r="G145" s="424"/>
      <c r="H145" s="424"/>
    </row>
    <row r="146" spans="1:8" x14ac:dyDescent="0.2">
      <c r="A146" s="12"/>
      <c r="B146" s="12"/>
      <c r="C146" s="12"/>
      <c r="D146" s="424"/>
      <c r="E146" s="424"/>
      <c r="F146" s="424"/>
      <c r="G146" s="424"/>
      <c r="H146" s="424"/>
    </row>
    <row r="147" spans="1:8" x14ac:dyDescent="0.2">
      <c r="A147" s="12"/>
      <c r="B147" s="12"/>
      <c r="C147" s="12"/>
      <c r="D147" s="424"/>
      <c r="E147" s="424"/>
      <c r="F147" s="424"/>
      <c r="G147" s="424"/>
      <c r="H147" s="424"/>
    </row>
    <row r="148" spans="1:8" x14ac:dyDescent="0.2">
      <c r="A148" s="12"/>
      <c r="B148" s="12"/>
      <c r="C148" s="12"/>
      <c r="D148" s="424"/>
      <c r="E148" s="424"/>
      <c r="F148" s="424"/>
      <c r="G148" s="424"/>
      <c r="H148" s="424"/>
    </row>
    <row r="149" spans="1:8" x14ac:dyDescent="0.2">
      <c r="A149" s="12"/>
      <c r="B149" s="12"/>
      <c r="C149" s="12"/>
      <c r="D149" s="424"/>
      <c r="E149" s="424"/>
      <c r="F149" s="424"/>
      <c r="G149" s="424"/>
      <c r="H149" s="424"/>
    </row>
    <row r="150" spans="1:8" x14ac:dyDescent="0.2">
      <c r="A150" s="12"/>
      <c r="B150" s="12"/>
      <c r="C150" s="12"/>
      <c r="D150" s="424"/>
      <c r="E150" s="424"/>
      <c r="F150" s="424"/>
      <c r="G150" s="424"/>
      <c r="H150" s="424"/>
    </row>
    <row r="151" spans="1:8" x14ac:dyDescent="0.2">
      <c r="A151" s="12"/>
      <c r="B151" s="12"/>
      <c r="C151" s="12"/>
      <c r="D151" s="424"/>
      <c r="E151" s="424"/>
      <c r="F151" s="424"/>
      <c r="G151" s="424"/>
      <c r="H151" s="424"/>
    </row>
    <row r="152" spans="1:8" x14ac:dyDescent="0.2">
      <c r="A152" s="12"/>
      <c r="B152" s="12"/>
      <c r="C152" s="12"/>
      <c r="D152" s="424"/>
      <c r="E152" s="424"/>
      <c r="F152" s="424"/>
      <c r="G152" s="424"/>
      <c r="H152" s="424"/>
    </row>
    <row r="153" spans="1:8" x14ac:dyDescent="0.2">
      <c r="A153" s="12"/>
      <c r="B153" s="12"/>
      <c r="C153" s="12"/>
      <c r="D153" s="424"/>
      <c r="E153" s="424"/>
      <c r="F153" s="424"/>
      <c r="G153" s="424"/>
      <c r="H153" s="424"/>
    </row>
    <row r="154" spans="1:8" x14ac:dyDescent="0.2">
      <c r="A154" s="12"/>
      <c r="B154" s="12"/>
      <c r="C154" s="12"/>
      <c r="D154" s="424"/>
      <c r="E154" s="424"/>
      <c r="F154" s="424"/>
      <c r="G154" s="424"/>
      <c r="H154" s="424"/>
    </row>
    <row r="155" spans="1:8" x14ac:dyDescent="0.2">
      <c r="A155" s="12"/>
      <c r="B155" s="12"/>
      <c r="C155" s="12"/>
      <c r="D155" s="424"/>
      <c r="E155" s="424"/>
      <c r="F155" s="424"/>
      <c r="G155" s="424"/>
      <c r="H155" s="424"/>
    </row>
    <row r="156" spans="1:8" x14ac:dyDescent="0.2">
      <c r="A156" s="12"/>
      <c r="B156" s="12"/>
      <c r="C156" s="12"/>
      <c r="D156" s="424"/>
      <c r="E156" s="424"/>
      <c r="F156" s="424"/>
      <c r="G156" s="424"/>
      <c r="H156" s="424"/>
    </row>
    <row r="157" spans="1:8" x14ac:dyDescent="0.2">
      <c r="A157" s="12"/>
      <c r="B157" s="12"/>
      <c r="C157" s="12"/>
      <c r="D157" s="424"/>
      <c r="E157" s="424"/>
      <c r="F157" s="424"/>
      <c r="G157" s="424"/>
      <c r="H157" s="424"/>
    </row>
    <row r="158" spans="1:8" x14ac:dyDescent="0.2">
      <c r="A158" s="12"/>
      <c r="B158" s="12"/>
      <c r="C158" s="12"/>
      <c r="D158" s="424"/>
      <c r="E158" s="424"/>
      <c r="F158" s="424"/>
      <c r="G158" s="424"/>
      <c r="H158" s="424"/>
    </row>
    <row r="159" spans="1:8" x14ac:dyDescent="0.2">
      <c r="A159" s="12"/>
      <c r="B159" s="12"/>
      <c r="C159" s="12"/>
      <c r="D159" s="424"/>
      <c r="E159" s="424"/>
      <c r="F159" s="424"/>
      <c r="G159" s="424"/>
      <c r="H159" s="424"/>
    </row>
    <row r="160" spans="1:8" x14ac:dyDescent="0.2">
      <c r="A160" s="12"/>
      <c r="B160" s="12"/>
      <c r="C160" s="12"/>
      <c r="D160" s="424"/>
      <c r="E160" s="424"/>
      <c r="F160" s="424"/>
      <c r="G160" s="424"/>
      <c r="H160" s="424"/>
    </row>
    <row r="161" spans="1:8" x14ac:dyDescent="0.2">
      <c r="A161" s="12"/>
      <c r="B161" s="12"/>
      <c r="C161" s="12"/>
      <c r="D161" s="424"/>
      <c r="E161" s="424"/>
      <c r="F161" s="424"/>
      <c r="G161" s="424"/>
      <c r="H161" s="424"/>
    </row>
    <row r="162" spans="1:8" x14ac:dyDescent="0.2">
      <c r="A162" s="12"/>
      <c r="B162" s="12"/>
      <c r="C162" s="12"/>
      <c r="D162" s="424"/>
      <c r="E162" s="424"/>
      <c r="F162" s="424"/>
      <c r="G162" s="424"/>
      <c r="H162" s="424"/>
    </row>
    <row r="163" spans="1:8" x14ac:dyDescent="0.2">
      <c r="A163" s="12"/>
      <c r="B163" s="12"/>
      <c r="C163" s="12"/>
      <c r="D163" s="424"/>
      <c r="E163" s="424"/>
      <c r="F163" s="424"/>
      <c r="G163" s="424"/>
      <c r="H163" s="424"/>
    </row>
    <row r="164" spans="1:8" x14ac:dyDescent="0.2">
      <c r="A164" s="12"/>
      <c r="B164" s="12"/>
      <c r="C164" s="12"/>
      <c r="D164" s="424"/>
      <c r="E164" s="424"/>
      <c r="F164" s="424"/>
      <c r="G164" s="424"/>
      <c r="H164" s="424"/>
    </row>
    <row r="165" spans="1:8" x14ac:dyDescent="0.2">
      <c r="A165" s="12"/>
      <c r="B165" s="12"/>
      <c r="C165" s="12"/>
      <c r="D165" s="424"/>
      <c r="E165" s="424"/>
      <c r="F165" s="424"/>
      <c r="G165" s="424"/>
      <c r="H165" s="424"/>
    </row>
    <row r="166" spans="1:8" x14ac:dyDescent="0.2">
      <c r="A166" s="12"/>
      <c r="B166" s="12"/>
      <c r="C166" s="12"/>
      <c r="D166" s="424"/>
      <c r="E166" s="424"/>
      <c r="F166" s="424"/>
      <c r="G166" s="424"/>
      <c r="H166" s="424"/>
    </row>
    <row r="167" spans="1:8" x14ac:dyDescent="0.2">
      <c r="A167" s="12"/>
      <c r="B167" s="12"/>
      <c r="C167" s="12"/>
      <c r="D167" s="424"/>
      <c r="E167" s="424"/>
      <c r="F167" s="424"/>
      <c r="G167" s="424"/>
      <c r="H167" s="424"/>
    </row>
    <row r="168" spans="1:8" x14ac:dyDescent="0.2">
      <c r="A168" s="12"/>
      <c r="B168" s="12"/>
      <c r="C168" s="12"/>
      <c r="D168" s="424"/>
      <c r="E168" s="424"/>
      <c r="F168" s="424"/>
      <c r="G168" s="424"/>
      <c r="H168" s="424"/>
    </row>
    <row r="169" spans="1:8" x14ac:dyDescent="0.2">
      <c r="A169" s="12"/>
      <c r="B169" s="12"/>
      <c r="C169" s="12"/>
      <c r="D169" s="424"/>
      <c r="E169" s="424"/>
      <c r="F169" s="424"/>
      <c r="G169" s="424"/>
      <c r="H169" s="424"/>
    </row>
    <row r="170" spans="1:8" x14ac:dyDescent="0.2">
      <c r="A170" s="12"/>
      <c r="B170" s="12"/>
      <c r="C170" s="12"/>
      <c r="D170" s="424"/>
      <c r="E170" s="424"/>
      <c r="F170" s="424"/>
      <c r="G170" s="424"/>
      <c r="H170" s="424"/>
    </row>
    <row r="171" spans="1:8" x14ac:dyDescent="0.2">
      <c r="A171" s="12"/>
      <c r="B171" s="12"/>
      <c r="C171" s="12"/>
      <c r="D171" s="424"/>
      <c r="E171" s="424"/>
      <c r="F171" s="424"/>
      <c r="G171" s="424"/>
      <c r="H171" s="424"/>
    </row>
    <row r="172" spans="1:8" x14ac:dyDescent="0.2">
      <c r="A172" s="12"/>
      <c r="B172" s="12"/>
      <c r="C172" s="12"/>
      <c r="D172" s="424"/>
      <c r="E172" s="424"/>
      <c r="F172" s="424"/>
      <c r="G172" s="424"/>
      <c r="H172" s="424"/>
    </row>
    <row r="173" spans="1:8" x14ac:dyDescent="0.2">
      <c r="A173" s="12"/>
      <c r="B173" s="12"/>
      <c r="C173" s="12"/>
      <c r="D173" s="424"/>
      <c r="E173" s="424"/>
      <c r="F173" s="424"/>
      <c r="G173" s="424"/>
      <c r="H173" s="424"/>
    </row>
    <row r="174" spans="1:8" x14ac:dyDescent="0.2">
      <c r="A174" s="12"/>
      <c r="B174" s="12"/>
      <c r="C174" s="12"/>
      <c r="D174" s="424"/>
      <c r="E174" s="424"/>
      <c r="F174" s="424"/>
      <c r="G174" s="424"/>
      <c r="H174" s="424"/>
    </row>
    <row r="175" spans="1:8" x14ac:dyDescent="0.2">
      <c r="A175" s="12"/>
      <c r="B175" s="12"/>
      <c r="C175" s="12"/>
      <c r="D175" s="424"/>
      <c r="E175" s="424"/>
      <c r="F175" s="424"/>
      <c r="G175" s="424"/>
      <c r="H175" s="424"/>
    </row>
    <row r="176" spans="1:8" x14ac:dyDescent="0.2">
      <c r="A176" s="12"/>
      <c r="B176" s="12"/>
      <c r="C176" s="12"/>
      <c r="D176" s="424"/>
      <c r="E176" s="424"/>
      <c r="F176" s="424"/>
      <c r="G176" s="424"/>
      <c r="H176" s="424"/>
    </row>
    <row r="177" spans="1:8" x14ac:dyDescent="0.2">
      <c r="A177" s="12"/>
      <c r="B177" s="12"/>
      <c r="C177" s="12"/>
      <c r="D177" s="424"/>
      <c r="E177" s="424"/>
      <c r="F177" s="424"/>
      <c r="G177" s="424"/>
      <c r="H177" s="424"/>
    </row>
    <row r="178" spans="1:8" x14ac:dyDescent="0.2">
      <c r="A178" s="12"/>
      <c r="B178" s="12"/>
      <c r="C178" s="12"/>
      <c r="D178" s="424"/>
      <c r="E178" s="424"/>
      <c r="F178" s="424"/>
      <c r="G178" s="424"/>
      <c r="H178" s="424"/>
    </row>
    <row r="179" spans="1:8" x14ac:dyDescent="0.2">
      <c r="A179" s="12"/>
      <c r="B179" s="12"/>
      <c r="C179" s="12"/>
      <c r="D179" s="424"/>
      <c r="E179" s="424"/>
      <c r="F179" s="424"/>
      <c r="G179" s="424"/>
      <c r="H179" s="424"/>
    </row>
    <row r="180" spans="1:8" x14ac:dyDescent="0.2">
      <c r="A180" s="12"/>
      <c r="B180" s="12"/>
      <c r="C180" s="12"/>
      <c r="D180" s="424"/>
      <c r="E180" s="424"/>
      <c r="F180" s="424"/>
      <c r="G180" s="424"/>
      <c r="H180" s="424"/>
    </row>
    <row r="181" spans="1:8" x14ac:dyDescent="0.2">
      <c r="A181" s="12"/>
      <c r="B181" s="12"/>
      <c r="C181" s="12"/>
      <c r="D181" s="424"/>
      <c r="E181" s="424"/>
      <c r="F181" s="424"/>
      <c r="G181" s="424"/>
      <c r="H181" s="424"/>
    </row>
    <row r="182" spans="1:8" x14ac:dyDescent="0.2">
      <c r="A182" s="12"/>
      <c r="B182" s="12"/>
      <c r="C182" s="12"/>
      <c r="D182" s="424"/>
      <c r="E182" s="424"/>
      <c r="F182" s="424"/>
      <c r="G182" s="424"/>
      <c r="H182" s="424"/>
    </row>
    <row r="183" spans="1:8" x14ac:dyDescent="0.2">
      <c r="A183" s="12"/>
      <c r="B183" s="12"/>
      <c r="C183" s="12"/>
      <c r="D183" s="424"/>
      <c r="E183" s="424"/>
      <c r="F183" s="424"/>
      <c r="G183" s="424"/>
      <c r="H183" s="424"/>
    </row>
    <row r="184" spans="1:8" x14ac:dyDescent="0.2">
      <c r="A184" s="12"/>
      <c r="B184" s="12"/>
      <c r="C184" s="12"/>
      <c r="D184" s="424"/>
      <c r="E184" s="424"/>
      <c r="F184" s="424"/>
      <c r="G184" s="424"/>
      <c r="H184" s="424"/>
    </row>
    <row r="185" spans="1:8" x14ac:dyDescent="0.2">
      <c r="A185" s="12"/>
      <c r="B185" s="12"/>
      <c r="C185" s="12"/>
      <c r="D185" s="424"/>
      <c r="E185" s="424"/>
      <c r="F185" s="424"/>
      <c r="G185" s="424"/>
      <c r="H185" s="424"/>
    </row>
    <row r="186" spans="1:8" x14ac:dyDescent="0.2">
      <c r="A186" s="12"/>
      <c r="B186" s="12"/>
      <c r="C186" s="12"/>
      <c r="D186" s="424"/>
      <c r="E186" s="424"/>
      <c r="F186" s="424"/>
      <c r="G186" s="424"/>
      <c r="H186" s="424"/>
    </row>
    <row r="187" spans="1:8" x14ac:dyDescent="0.2">
      <c r="A187" s="12"/>
      <c r="B187" s="12"/>
      <c r="C187" s="12"/>
      <c r="D187" s="424"/>
      <c r="E187" s="424"/>
      <c r="F187" s="424"/>
      <c r="G187" s="424"/>
      <c r="H187" s="424"/>
    </row>
    <row r="188" spans="1:8" x14ac:dyDescent="0.2">
      <c r="A188" s="12"/>
      <c r="B188" s="12"/>
      <c r="C188" s="12"/>
      <c r="D188" s="424"/>
      <c r="E188" s="424"/>
      <c r="F188" s="424"/>
      <c r="G188" s="424"/>
      <c r="H188" s="424"/>
    </row>
    <row r="189" spans="1:8" x14ac:dyDescent="0.2">
      <c r="A189" s="12"/>
      <c r="B189" s="12"/>
      <c r="C189" s="12"/>
      <c r="D189" s="424"/>
      <c r="E189" s="424"/>
      <c r="F189" s="424"/>
      <c r="G189" s="424"/>
      <c r="H189" s="424"/>
    </row>
    <row r="190" spans="1:8" x14ac:dyDescent="0.2">
      <c r="A190" s="12"/>
      <c r="B190" s="12"/>
      <c r="C190" s="12"/>
      <c r="D190" s="424"/>
      <c r="E190" s="424"/>
      <c r="F190" s="424"/>
      <c r="G190" s="424"/>
      <c r="H190" s="424"/>
    </row>
    <row r="191" spans="1:8" x14ac:dyDescent="0.2">
      <c r="A191" s="12"/>
      <c r="B191" s="12"/>
      <c r="C191" s="12"/>
      <c r="D191" s="424"/>
      <c r="E191" s="424"/>
      <c r="F191" s="424"/>
      <c r="G191" s="424"/>
      <c r="H191" s="424"/>
    </row>
    <row r="192" spans="1:8" x14ac:dyDescent="0.2">
      <c r="A192" s="12"/>
      <c r="B192" s="12"/>
      <c r="C192" s="12"/>
      <c r="D192" s="424"/>
      <c r="E192" s="424"/>
      <c r="F192" s="424"/>
      <c r="G192" s="424"/>
      <c r="H192" s="424"/>
    </row>
    <row r="193" spans="1:8" x14ac:dyDescent="0.2">
      <c r="A193" s="12"/>
      <c r="B193" s="12"/>
      <c r="C193" s="12"/>
      <c r="D193" s="424"/>
      <c r="E193" s="424"/>
      <c r="F193" s="424"/>
      <c r="G193" s="424"/>
      <c r="H193" s="424"/>
    </row>
    <row r="194" spans="1:8" x14ac:dyDescent="0.2">
      <c r="A194" s="12"/>
      <c r="B194" s="12"/>
      <c r="C194" s="12"/>
      <c r="D194" s="424"/>
      <c r="E194" s="424"/>
      <c r="F194" s="424"/>
      <c r="G194" s="424"/>
      <c r="H194" s="424"/>
    </row>
    <row r="195" spans="1:8" x14ac:dyDescent="0.2">
      <c r="A195" s="12"/>
      <c r="B195" s="12"/>
      <c r="C195" s="12"/>
      <c r="D195" s="424"/>
      <c r="E195" s="424"/>
      <c r="F195" s="424"/>
      <c r="G195" s="424"/>
      <c r="H195" s="424"/>
    </row>
    <row r="196" spans="1:8" x14ac:dyDescent="0.2">
      <c r="A196" s="12"/>
      <c r="B196" s="12"/>
      <c r="C196" s="12"/>
      <c r="D196" s="424"/>
      <c r="E196" s="424"/>
      <c r="F196" s="424"/>
      <c r="G196" s="424"/>
      <c r="H196" s="424"/>
    </row>
    <row r="197" spans="1:8" x14ac:dyDescent="0.2">
      <c r="A197" s="12"/>
      <c r="B197" s="12"/>
      <c r="C197" s="12"/>
      <c r="D197" s="424"/>
      <c r="E197" s="424"/>
      <c r="F197" s="424"/>
      <c r="G197" s="424"/>
      <c r="H197" s="424"/>
    </row>
    <row r="198" spans="1:8" x14ac:dyDescent="0.2">
      <c r="A198" s="12"/>
      <c r="B198" s="12"/>
      <c r="C198" s="12"/>
      <c r="D198" s="424"/>
      <c r="E198" s="424"/>
      <c r="F198" s="424"/>
      <c r="G198" s="424"/>
      <c r="H198" s="424"/>
    </row>
    <row r="199" spans="1:8" x14ac:dyDescent="0.2">
      <c r="A199" s="12"/>
      <c r="B199" s="12"/>
      <c r="C199" s="12"/>
      <c r="D199" s="424"/>
      <c r="E199" s="424"/>
      <c r="F199" s="424"/>
      <c r="G199" s="424"/>
      <c r="H199" s="424"/>
    </row>
    <row r="200" spans="1:8" x14ac:dyDescent="0.2">
      <c r="A200" s="12"/>
      <c r="B200" s="12"/>
      <c r="C200" s="12"/>
      <c r="D200" s="424"/>
      <c r="E200" s="424"/>
      <c r="F200" s="424"/>
      <c r="G200" s="424"/>
      <c r="H200" s="424"/>
    </row>
    <row r="201" spans="1:8" x14ac:dyDescent="0.2">
      <c r="A201" s="12"/>
      <c r="B201" s="12"/>
      <c r="C201" s="12"/>
      <c r="D201" s="424"/>
      <c r="E201" s="424"/>
      <c r="F201" s="424"/>
      <c r="G201" s="424"/>
      <c r="H201" s="424"/>
    </row>
    <row r="202" spans="1:8" x14ac:dyDescent="0.2">
      <c r="A202" s="12"/>
      <c r="B202" s="12"/>
      <c r="C202" s="12"/>
      <c r="D202" s="424"/>
      <c r="E202" s="424"/>
      <c r="F202" s="424"/>
      <c r="G202" s="424"/>
      <c r="H202" s="424"/>
    </row>
    <row r="203" spans="1:8" x14ac:dyDescent="0.2">
      <c r="A203" s="12"/>
      <c r="B203" s="12"/>
      <c r="C203" s="12"/>
      <c r="D203" s="424"/>
      <c r="E203" s="424"/>
      <c r="F203" s="424"/>
      <c r="G203" s="424"/>
      <c r="H203" s="424"/>
    </row>
    <row r="204" spans="1:8" x14ac:dyDescent="0.2">
      <c r="A204" s="12"/>
      <c r="B204" s="12"/>
      <c r="C204" s="12"/>
      <c r="D204" s="424"/>
      <c r="E204" s="424"/>
      <c r="F204" s="424"/>
      <c r="G204" s="424"/>
      <c r="H204" s="424"/>
    </row>
    <row r="205" spans="1:8" x14ac:dyDescent="0.2">
      <c r="A205" s="12"/>
      <c r="B205" s="12"/>
      <c r="C205" s="12"/>
      <c r="D205" s="424"/>
      <c r="E205" s="424"/>
      <c r="F205" s="424"/>
      <c r="G205" s="424"/>
      <c r="H205" s="424"/>
    </row>
    <row r="206" spans="1:8" x14ac:dyDescent="0.2">
      <c r="A206" s="12"/>
      <c r="B206" s="12"/>
      <c r="C206" s="12"/>
      <c r="D206" s="424"/>
      <c r="E206" s="424"/>
      <c r="F206" s="424"/>
      <c r="G206" s="424"/>
      <c r="H206" s="424"/>
    </row>
    <row r="207" spans="1:8" x14ac:dyDescent="0.2">
      <c r="A207" s="12"/>
      <c r="B207" s="12"/>
      <c r="C207" s="12"/>
      <c r="D207" s="424"/>
      <c r="E207" s="424"/>
      <c r="F207" s="424"/>
      <c r="G207" s="424"/>
      <c r="H207" s="424"/>
    </row>
    <row r="208" spans="1:8" x14ac:dyDescent="0.2">
      <c r="A208" s="12"/>
      <c r="B208" s="12"/>
      <c r="C208" s="12"/>
      <c r="D208" s="424"/>
      <c r="E208" s="424"/>
      <c r="F208" s="424"/>
      <c r="G208" s="424"/>
      <c r="H208" s="424"/>
    </row>
    <row r="209" spans="1:8" x14ac:dyDescent="0.2">
      <c r="A209" s="12"/>
      <c r="B209" s="12"/>
      <c r="C209" s="12"/>
      <c r="D209" s="424"/>
      <c r="E209" s="424"/>
      <c r="F209" s="424"/>
      <c r="G209" s="424"/>
      <c r="H209" s="424"/>
    </row>
    <row r="210" spans="1:8" x14ac:dyDescent="0.2">
      <c r="A210" s="12"/>
      <c r="B210" s="12"/>
      <c r="C210" s="12"/>
      <c r="D210" s="424"/>
      <c r="E210" s="424"/>
      <c r="F210" s="424"/>
      <c r="G210" s="424"/>
      <c r="H210" s="424"/>
    </row>
    <row r="211" spans="1:8" x14ac:dyDescent="0.2">
      <c r="A211" s="12"/>
      <c r="B211" s="12"/>
      <c r="C211" s="12"/>
      <c r="D211" s="424"/>
      <c r="E211" s="424"/>
      <c r="F211" s="424"/>
      <c r="G211" s="424"/>
      <c r="H211" s="424"/>
    </row>
    <row r="212" spans="1:8" x14ac:dyDescent="0.2">
      <c r="A212" s="12"/>
      <c r="B212" s="12"/>
      <c r="C212" s="12"/>
      <c r="D212" s="424"/>
      <c r="E212" s="424"/>
      <c r="F212" s="424"/>
      <c r="G212" s="424"/>
      <c r="H212" s="424"/>
    </row>
    <row r="213" spans="1:8" x14ac:dyDescent="0.2">
      <c r="A213" s="12"/>
      <c r="B213" s="12"/>
      <c r="C213" s="12"/>
      <c r="D213" s="424"/>
      <c r="E213" s="424"/>
      <c r="F213" s="424"/>
      <c r="G213" s="424"/>
      <c r="H213" s="424"/>
    </row>
    <row r="214" spans="1:8" x14ac:dyDescent="0.2">
      <c r="A214" s="12"/>
      <c r="B214" s="12"/>
      <c r="C214" s="12"/>
      <c r="D214" s="424"/>
      <c r="E214" s="424"/>
      <c r="F214" s="424"/>
      <c r="G214" s="424"/>
      <c r="H214" s="424"/>
    </row>
    <row r="215" spans="1:8" x14ac:dyDescent="0.2">
      <c r="A215" s="12"/>
      <c r="B215" s="12"/>
      <c r="C215" s="12"/>
      <c r="D215" s="424"/>
      <c r="E215" s="424"/>
      <c r="F215" s="424"/>
      <c r="G215" s="424"/>
      <c r="H215" s="424"/>
    </row>
    <row r="216" spans="1:8" x14ac:dyDescent="0.2">
      <c r="A216" s="12"/>
      <c r="B216" s="12"/>
      <c r="C216" s="12"/>
      <c r="D216" s="424"/>
      <c r="E216" s="424"/>
      <c r="F216" s="424"/>
      <c r="G216" s="424"/>
      <c r="H216" s="424"/>
    </row>
    <row r="217" spans="1:8" x14ac:dyDescent="0.2">
      <c r="A217" s="12"/>
      <c r="B217" s="12"/>
      <c r="C217" s="12"/>
      <c r="D217" s="424"/>
      <c r="E217" s="424"/>
      <c r="F217" s="424"/>
      <c r="G217" s="424"/>
      <c r="H217" s="424"/>
    </row>
    <row r="218" spans="1:8" x14ac:dyDescent="0.2">
      <c r="A218" s="12"/>
      <c r="B218" s="12"/>
      <c r="C218" s="12"/>
      <c r="D218" s="424"/>
      <c r="E218" s="424"/>
      <c r="F218" s="424"/>
      <c r="G218" s="424"/>
      <c r="H218" s="424"/>
    </row>
    <row r="219" spans="1:8" x14ac:dyDescent="0.2">
      <c r="A219" s="12"/>
      <c r="B219" s="12"/>
      <c r="C219" s="12"/>
      <c r="D219" s="424"/>
      <c r="E219" s="424"/>
      <c r="F219" s="424"/>
      <c r="G219" s="424"/>
      <c r="H219" s="424"/>
    </row>
    <row r="220" spans="1:8" x14ac:dyDescent="0.2">
      <c r="A220" s="12"/>
      <c r="B220" s="12"/>
      <c r="C220" s="12"/>
      <c r="D220" s="424"/>
      <c r="E220" s="424"/>
      <c r="F220" s="424"/>
      <c r="G220" s="424"/>
      <c r="H220" s="424"/>
    </row>
    <row r="221" spans="1:8" x14ac:dyDescent="0.2">
      <c r="A221" s="12"/>
      <c r="B221" s="12"/>
      <c r="C221" s="12"/>
      <c r="D221" s="424"/>
      <c r="E221" s="424"/>
      <c r="F221" s="424"/>
      <c r="G221" s="424"/>
      <c r="H221" s="424"/>
    </row>
    <row r="222" spans="1:8" x14ac:dyDescent="0.2">
      <c r="A222" s="12"/>
      <c r="B222" s="12"/>
      <c r="C222" s="12"/>
      <c r="D222" s="424"/>
      <c r="E222" s="424"/>
      <c r="F222" s="424"/>
      <c r="G222" s="424"/>
      <c r="H222" s="424"/>
    </row>
    <row r="223" spans="1:8" x14ac:dyDescent="0.2">
      <c r="A223" s="12"/>
      <c r="B223" s="12"/>
      <c r="C223" s="12"/>
      <c r="D223" s="424"/>
      <c r="E223" s="424"/>
      <c r="F223" s="424"/>
      <c r="G223" s="424"/>
      <c r="H223" s="424"/>
    </row>
    <row r="224" spans="1:8" x14ac:dyDescent="0.2">
      <c r="A224" s="12"/>
      <c r="B224" s="12"/>
      <c r="C224" s="12"/>
      <c r="D224" s="424"/>
      <c r="E224" s="424"/>
      <c r="F224" s="424"/>
      <c r="G224" s="424"/>
      <c r="H224" s="424"/>
    </row>
    <row r="225" spans="1:8" x14ac:dyDescent="0.2">
      <c r="A225" s="12"/>
      <c r="B225" s="12"/>
      <c r="C225" s="12"/>
      <c r="D225" s="424"/>
      <c r="E225" s="424"/>
      <c r="F225" s="424"/>
      <c r="G225" s="424"/>
      <c r="H225" s="424"/>
    </row>
    <row r="226" spans="1:8" x14ac:dyDescent="0.2">
      <c r="A226" s="12"/>
      <c r="B226" s="12"/>
      <c r="C226" s="12"/>
      <c r="D226" s="424"/>
      <c r="E226" s="424"/>
      <c r="F226" s="424"/>
      <c r="G226" s="424"/>
      <c r="H226" s="424"/>
    </row>
    <row r="227" spans="1:8" x14ac:dyDescent="0.2">
      <c r="A227" s="12"/>
      <c r="B227" s="12"/>
      <c r="C227" s="12"/>
      <c r="D227" s="424"/>
      <c r="E227" s="424"/>
      <c r="F227" s="424"/>
      <c r="G227" s="424"/>
      <c r="H227" s="424"/>
    </row>
    <row r="228" spans="1:8" x14ac:dyDescent="0.2">
      <c r="A228" s="12"/>
      <c r="B228" s="12"/>
      <c r="C228" s="12"/>
      <c r="D228" s="424"/>
      <c r="E228" s="424"/>
      <c r="F228" s="424"/>
      <c r="G228" s="424"/>
      <c r="H228" s="424"/>
    </row>
    <row r="229" spans="1:8" x14ac:dyDescent="0.2">
      <c r="A229" s="12"/>
      <c r="B229" s="12"/>
      <c r="C229" s="12"/>
      <c r="D229" s="424"/>
      <c r="E229" s="424"/>
      <c r="F229" s="424"/>
      <c r="G229" s="424"/>
      <c r="H229" s="424"/>
    </row>
    <row r="230" spans="1:8" x14ac:dyDescent="0.2">
      <c r="A230" s="12"/>
      <c r="B230" s="12"/>
      <c r="C230" s="12"/>
      <c r="D230" s="424"/>
      <c r="E230" s="424"/>
      <c r="F230" s="424"/>
      <c r="G230" s="424"/>
      <c r="H230" s="424"/>
    </row>
    <row r="231" spans="1:8" x14ac:dyDescent="0.2">
      <c r="A231" s="12"/>
      <c r="B231" s="12"/>
      <c r="C231" s="12"/>
      <c r="D231" s="424"/>
      <c r="E231" s="424"/>
      <c r="F231" s="424"/>
      <c r="G231" s="424"/>
      <c r="H231" s="424"/>
    </row>
    <row r="232" spans="1:8" x14ac:dyDescent="0.2">
      <c r="A232" s="12"/>
      <c r="B232" s="12"/>
      <c r="C232" s="12"/>
      <c r="D232" s="424"/>
      <c r="E232" s="424"/>
      <c r="F232" s="424"/>
      <c r="G232" s="424"/>
      <c r="H232" s="424"/>
    </row>
    <row r="233" spans="1:8" x14ac:dyDescent="0.2">
      <c r="A233" s="12"/>
      <c r="B233" s="12"/>
      <c r="C233" s="12"/>
      <c r="D233" s="424"/>
      <c r="E233" s="424"/>
      <c r="F233" s="424"/>
      <c r="G233" s="424"/>
      <c r="H233" s="424"/>
    </row>
    <row r="234" spans="1:8" x14ac:dyDescent="0.2">
      <c r="A234" s="12"/>
      <c r="B234" s="12"/>
      <c r="C234" s="12"/>
      <c r="D234" s="424"/>
      <c r="E234" s="424"/>
      <c r="F234" s="424"/>
      <c r="G234" s="424"/>
      <c r="H234" s="424"/>
    </row>
    <row r="235" spans="1:8" x14ac:dyDescent="0.2">
      <c r="A235" s="12"/>
      <c r="B235" s="12"/>
      <c r="C235" s="12"/>
      <c r="D235" s="424"/>
      <c r="E235" s="424"/>
      <c r="F235" s="424"/>
      <c r="G235" s="424"/>
      <c r="H235" s="424"/>
    </row>
    <row r="236" spans="1:8" x14ac:dyDescent="0.2">
      <c r="A236" s="12"/>
      <c r="B236" s="12"/>
      <c r="C236" s="12"/>
      <c r="D236" s="424"/>
      <c r="E236" s="424"/>
      <c r="F236" s="424"/>
      <c r="G236" s="424"/>
      <c r="H236" s="424"/>
    </row>
    <row r="237" spans="1:8" x14ac:dyDescent="0.2">
      <c r="A237" s="12"/>
      <c r="B237" s="12"/>
      <c r="C237" s="12"/>
      <c r="D237" s="424"/>
      <c r="E237" s="424"/>
      <c r="F237" s="424"/>
      <c r="G237" s="424"/>
      <c r="H237" s="424"/>
    </row>
    <row r="238" spans="1:8" x14ac:dyDescent="0.2">
      <c r="A238" s="12"/>
      <c r="B238" s="12"/>
      <c r="C238" s="12"/>
      <c r="D238" s="424"/>
      <c r="E238" s="424"/>
      <c r="F238" s="424"/>
      <c r="G238" s="424"/>
      <c r="H238" s="424"/>
    </row>
    <row r="239" spans="1:8" x14ac:dyDescent="0.2">
      <c r="A239" s="12"/>
      <c r="B239" s="12"/>
      <c r="C239" s="12"/>
      <c r="D239" s="424"/>
      <c r="E239" s="424"/>
      <c r="F239" s="424"/>
      <c r="G239" s="424"/>
      <c r="H239" s="424"/>
    </row>
    <row r="240" spans="1:8" x14ac:dyDescent="0.2">
      <c r="A240" s="12"/>
      <c r="B240" s="12"/>
      <c r="C240" s="12"/>
      <c r="D240" s="424"/>
      <c r="E240" s="424"/>
      <c r="F240" s="424"/>
      <c r="G240" s="424"/>
      <c r="H240" s="424"/>
    </row>
    <row r="241" spans="1:8" x14ac:dyDescent="0.2">
      <c r="A241" s="12"/>
      <c r="B241" s="12"/>
      <c r="C241" s="12"/>
      <c r="D241" s="424"/>
      <c r="E241" s="424"/>
      <c r="F241" s="424"/>
      <c r="G241" s="424"/>
      <c r="H241" s="424"/>
    </row>
    <row r="242" spans="1:8" x14ac:dyDescent="0.2">
      <c r="A242" s="12"/>
      <c r="B242" s="12"/>
      <c r="C242" s="12"/>
      <c r="D242" s="424"/>
      <c r="E242" s="424"/>
      <c r="F242" s="424"/>
      <c r="G242" s="424"/>
      <c r="H242" s="424"/>
    </row>
    <row r="243" spans="1:8" x14ac:dyDescent="0.2">
      <c r="A243" s="12"/>
      <c r="B243" s="12"/>
      <c r="C243" s="12"/>
      <c r="D243" s="424"/>
      <c r="E243" s="424"/>
      <c r="F243" s="424"/>
      <c r="G243" s="424"/>
      <c r="H243" s="424"/>
    </row>
    <row r="244" spans="1:8" x14ac:dyDescent="0.2">
      <c r="A244" s="12"/>
      <c r="B244" s="12"/>
      <c r="C244" s="12"/>
      <c r="D244" s="424"/>
      <c r="E244" s="424"/>
      <c r="F244" s="424"/>
      <c r="G244" s="424"/>
      <c r="H244" s="424"/>
    </row>
    <row r="245" spans="1:8" x14ac:dyDescent="0.2">
      <c r="A245" s="12"/>
      <c r="B245" s="12"/>
      <c r="C245" s="12"/>
      <c r="D245" s="424"/>
      <c r="E245" s="424"/>
      <c r="F245" s="424"/>
      <c r="G245" s="424"/>
      <c r="H245" s="424"/>
    </row>
    <row r="246" spans="1:8" x14ac:dyDescent="0.2">
      <c r="A246" s="12"/>
      <c r="B246" s="12"/>
      <c r="C246" s="12"/>
      <c r="D246" s="424"/>
      <c r="E246" s="424"/>
      <c r="F246" s="424"/>
      <c r="G246" s="424"/>
      <c r="H246" s="424"/>
    </row>
    <row r="247" spans="1:8" x14ac:dyDescent="0.2">
      <c r="A247" s="12"/>
      <c r="B247" s="12"/>
      <c r="C247" s="12"/>
      <c r="D247" s="424"/>
      <c r="E247" s="424"/>
      <c r="F247" s="424"/>
      <c r="G247" s="424"/>
      <c r="H247" s="424"/>
    </row>
    <row r="248" spans="1:8" x14ac:dyDescent="0.2">
      <c r="A248" s="12"/>
      <c r="B248" s="12"/>
      <c r="C248" s="12"/>
      <c r="D248" s="424"/>
      <c r="E248" s="424"/>
      <c r="F248" s="424"/>
      <c r="G248" s="424"/>
      <c r="H248" s="424"/>
    </row>
    <row r="249" spans="1:8" x14ac:dyDescent="0.2">
      <c r="A249" s="12"/>
      <c r="B249" s="12"/>
      <c r="C249" s="12"/>
      <c r="D249" s="424"/>
      <c r="E249" s="424"/>
      <c r="F249" s="424"/>
      <c r="G249" s="424"/>
      <c r="H249" s="424"/>
    </row>
    <row r="250" spans="1:8" x14ac:dyDescent="0.2">
      <c r="A250" s="12"/>
      <c r="B250" s="12"/>
      <c r="C250" s="12"/>
      <c r="D250" s="424"/>
      <c r="E250" s="424"/>
      <c r="F250" s="424"/>
      <c r="G250" s="424"/>
      <c r="H250" s="424"/>
    </row>
    <row r="251" spans="1:8" x14ac:dyDescent="0.2">
      <c r="A251" s="12"/>
      <c r="B251" s="12"/>
      <c r="C251" s="12"/>
      <c r="D251" s="424"/>
      <c r="E251" s="424"/>
      <c r="F251" s="424"/>
      <c r="G251" s="424"/>
      <c r="H251" s="424"/>
    </row>
    <row r="252" spans="1:8" x14ac:dyDescent="0.2">
      <c r="A252" s="12"/>
      <c r="B252" s="12"/>
      <c r="C252" s="12"/>
      <c r="D252" s="424"/>
      <c r="E252" s="424"/>
      <c r="F252" s="424"/>
      <c r="G252" s="424"/>
      <c r="H252" s="424"/>
    </row>
    <row r="253" spans="1:8" x14ac:dyDescent="0.2">
      <c r="A253" s="12"/>
      <c r="B253" s="12"/>
      <c r="C253" s="12"/>
      <c r="D253" s="424"/>
      <c r="E253" s="424"/>
      <c r="F253" s="424"/>
      <c r="G253" s="424"/>
      <c r="H253" s="424"/>
    </row>
    <row r="254" spans="1:8" x14ac:dyDescent="0.2">
      <c r="A254" s="12"/>
      <c r="B254" s="12"/>
      <c r="C254" s="12"/>
      <c r="D254" s="424"/>
      <c r="E254" s="424"/>
      <c r="F254" s="424"/>
      <c r="G254" s="424"/>
      <c r="H254" s="424"/>
    </row>
    <row r="255" spans="1:8" x14ac:dyDescent="0.2">
      <c r="A255" s="12"/>
      <c r="B255" s="12"/>
      <c r="C255" s="12"/>
      <c r="D255" s="424"/>
      <c r="E255" s="424"/>
      <c r="F255" s="424"/>
      <c r="G255" s="424"/>
      <c r="H255" s="424"/>
    </row>
    <row r="256" spans="1:8" x14ac:dyDescent="0.2">
      <c r="A256" s="12"/>
      <c r="B256" s="12"/>
      <c r="C256" s="12"/>
      <c r="D256" s="424"/>
      <c r="E256" s="424"/>
      <c r="F256" s="424"/>
      <c r="G256" s="424"/>
      <c r="H256" s="424"/>
    </row>
    <row r="257" spans="1:8" x14ac:dyDescent="0.2">
      <c r="A257" s="12"/>
      <c r="B257" s="12"/>
      <c r="C257" s="12"/>
      <c r="D257" s="424"/>
      <c r="E257" s="424"/>
      <c r="F257" s="424"/>
      <c r="G257" s="424"/>
      <c r="H257" s="424"/>
    </row>
    <row r="258" spans="1:8" x14ac:dyDescent="0.2">
      <c r="A258" s="12"/>
      <c r="B258" s="12"/>
      <c r="C258" s="12"/>
      <c r="D258" s="424"/>
      <c r="E258" s="424"/>
      <c r="F258" s="424"/>
      <c r="G258" s="424"/>
      <c r="H258" s="424"/>
    </row>
    <row r="259" spans="1:8" x14ac:dyDescent="0.2">
      <c r="A259" s="12"/>
      <c r="B259" s="12"/>
      <c r="C259" s="12"/>
      <c r="D259" s="424"/>
      <c r="E259" s="424"/>
      <c r="F259" s="424"/>
      <c r="G259" s="424"/>
      <c r="H259" s="424"/>
    </row>
    <row r="260" spans="1:8" x14ac:dyDescent="0.2">
      <c r="A260" s="12"/>
      <c r="B260" s="12"/>
      <c r="C260" s="12"/>
      <c r="D260" s="424"/>
      <c r="E260" s="424"/>
      <c r="F260" s="424"/>
      <c r="G260" s="424"/>
      <c r="H260" s="424"/>
    </row>
    <row r="261" spans="1:8" x14ac:dyDescent="0.2">
      <c r="A261" s="12"/>
      <c r="B261" s="12"/>
      <c r="C261" s="12"/>
      <c r="D261" s="424"/>
      <c r="E261" s="424"/>
      <c r="F261" s="424"/>
      <c r="G261" s="424"/>
      <c r="H261" s="424"/>
    </row>
    <row r="262" spans="1:8" x14ac:dyDescent="0.2">
      <c r="A262" s="12"/>
      <c r="B262" s="12"/>
      <c r="C262" s="12"/>
      <c r="D262" s="424"/>
      <c r="E262" s="424"/>
      <c r="F262" s="424"/>
      <c r="G262" s="424"/>
      <c r="H262" s="424"/>
    </row>
    <row r="263" spans="1:8" x14ac:dyDescent="0.2">
      <c r="A263" s="12"/>
      <c r="B263" s="12"/>
      <c r="C263" s="12"/>
      <c r="D263" s="424"/>
      <c r="E263" s="424"/>
      <c r="F263" s="424"/>
      <c r="G263" s="424"/>
      <c r="H263" s="424"/>
    </row>
    <row r="264" spans="1:8" x14ac:dyDescent="0.2">
      <c r="A264" s="12"/>
      <c r="B264" s="12"/>
      <c r="C264" s="12"/>
      <c r="D264" s="424"/>
      <c r="E264" s="424"/>
      <c r="F264" s="424"/>
      <c r="G264" s="424"/>
      <c r="H264" s="424"/>
    </row>
    <row r="265" spans="1:8" x14ac:dyDescent="0.2">
      <c r="A265" s="12"/>
      <c r="B265" s="12"/>
      <c r="C265" s="12"/>
      <c r="D265" s="424"/>
      <c r="E265" s="424"/>
      <c r="F265" s="424"/>
      <c r="G265" s="424"/>
      <c r="H265" s="424"/>
    </row>
    <row r="266" spans="1:8" x14ac:dyDescent="0.2">
      <c r="A266" s="12"/>
      <c r="B266" s="12"/>
      <c r="C266" s="12"/>
      <c r="D266" s="424"/>
      <c r="E266" s="424"/>
      <c r="F266" s="424"/>
      <c r="G266" s="424"/>
      <c r="H266" s="424"/>
    </row>
    <row r="267" spans="1:8" x14ac:dyDescent="0.2">
      <c r="A267" s="12"/>
      <c r="B267" s="12"/>
      <c r="C267" s="12"/>
      <c r="D267" s="424"/>
      <c r="E267" s="424"/>
      <c r="F267" s="424"/>
      <c r="G267" s="424"/>
      <c r="H267" s="424"/>
    </row>
    <row r="268" spans="1:8" x14ac:dyDescent="0.2">
      <c r="A268" s="12"/>
      <c r="B268" s="12"/>
      <c r="C268" s="12"/>
      <c r="D268" s="424"/>
      <c r="E268" s="424"/>
      <c r="F268" s="424"/>
      <c r="G268" s="424"/>
      <c r="H268" s="424"/>
    </row>
    <row r="269" spans="1:8" x14ac:dyDescent="0.2">
      <c r="A269" s="12"/>
      <c r="B269" s="12"/>
      <c r="C269" s="12"/>
      <c r="D269" s="424"/>
      <c r="E269" s="424"/>
      <c r="F269" s="424"/>
      <c r="G269" s="424"/>
      <c r="H269" s="424"/>
    </row>
    <row r="270" spans="1:8" x14ac:dyDescent="0.2">
      <c r="A270" s="12"/>
      <c r="B270" s="12"/>
      <c r="C270" s="12"/>
      <c r="D270" s="424"/>
      <c r="E270" s="424"/>
      <c r="F270" s="424"/>
      <c r="G270" s="424"/>
      <c r="H270" s="424"/>
    </row>
    <row r="271" spans="1:8" x14ac:dyDescent="0.2">
      <c r="A271" s="12"/>
      <c r="B271" s="12"/>
      <c r="C271" s="12"/>
      <c r="D271" s="424"/>
      <c r="E271" s="424"/>
      <c r="F271" s="424"/>
      <c r="G271" s="424"/>
      <c r="H271" s="424"/>
    </row>
    <row r="272" spans="1:8" x14ac:dyDescent="0.2">
      <c r="A272" s="12"/>
      <c r="B272" s="12"/>
      <c r="C272" s="12"/>
      <c r="D272" s="424"/>
      <c r="E272" s="424"/>
      <c r="F272" s="424"/>
      <c r="G272" s="424"/>
      <c r="H272" s="424"/>
    </row>
    <row r="273" spans="1:8" x14ac:dyDescent="0.2">
      <c r="A273" s="12"/>
      <c r="B273" s="12"/>
      <c r="C273" s="12"/>
      <c r="D273" s="424"/>
      <c r="E273" s="424"/>
      <c r="F273" s="424"/>
      <c r="G273" s="424"/>
      <c r="H273" s="424"/>
    </row>
    <row r="274" spans="1:8" x14ac:dyDescent="0.2">
      <c r="A274" s="12"/>
      <c r="B274" s="12"/>
      <c r="C274" s="12"/>
      <c r="D274" s="424"/>
      <c r="E274" s="424"/>
      <c r="F274" s="424"/>
      <c r="G274" s="424"/>
      <c r="H274" s="424"/>
    </row>
    <row r="275" spans="1:8" x14ac:dyDescent="0.2">
      <c r="A275" s="12"/>
      <c r="B275" s="12"/>
      <c r="C275" s="12"/>
      <c r="D275" s="424"/>
      <c r="E275" s="424"/>
      <c r="F275" s="424"/>
      <c r="G275" s="424"/>
      <c r="H275" s="424"/>
    </row>
    <row r="276" spans="1:8" x14ac:dyDescent="0.2">
      <c r="A276" s="12"/>
      <c r="B276" s="12"/>
      <c r="C276" s="12"/>
      <c r="D276" s="424"/>
      <c r="E276" s="424"/>
      <c r="F276" s="424"/>
      <c r="G276" s="424"/>
      <c r="H276" s="424"/>
    </row>
    <row r="277" spans="1:8" x14ac:dyDescent="0.2">
      <c r="A277" s="12"/>
      <c r="B277" s="12"/>
      <c r="C277" s="12"/>
      <c r="D277" s="424"/>
      <c r="E277" s="424"/>
      <c r="F277" s="424"/>
      <c r="G277" s="424"/>
      <c r="H277" s="424"/>
    </row>
    <row r="278" spans="1:8" x14ac:dyDescent="0.2">
      <c r="A278" s="12"/>
      <c r="B278" s="12"/>
      <c r="C278" s="12"/>
      <c r="D278" s="424"/>
      <c r="E278" s="424"/>
      <c r="F278" s="424"/>
      <c r="G278" s="424"/>
      <c r="H278" s="424"/>
    </row>
    <row r="279" spans="1:8" x14ac:dyDescent="0.2">
      <c r="A279" s="12"/>
      <c r="B279" s="12"/>
      <c r="C279" s="12"/>
      <c r="D279" s="424"/>
      <c r="E279" s="424"/>
      <c r="F279" s="424"/>
      <c r="G279" s="424"/>
      <c r="H279" s="424"/>
    </row>
    <row r="280" spans="1:8" x14ac:dyDescent="0.2">
      <c r="A280" s="12"/>
      <c r="B280" s="12"/>
      <c r="C280" s="12"/>
      <c r="D280" s="424"/>
      <c r="E280" s="424"/>
      <c r="F280" s="424"/>
      <c r="G280" s="424"/>
      <c r="H280" s="424"/>
    </row>
    <row r="281" spans="1:8" x14ac:dyDescent="0.2">
      <c r="A281" s="12"/>
      <c r="B281" s="12"/>
      <c r="C281" s="12"/>
      <c r="D281" s="424"/>
      <c r="E281" s="424"/>
      <c r="F281" s="424"/>
      <c r="G281" s="424"/>
      <c r="H281" s="424"/>
    </row>
    <row r="282" spans="1:8" x14ac:dyDescent="0.2">
      <c r="A282" s="12"/>
      <c r="B282" s="12"/>
      <c r="C282" s="12"/>
      <c r="D282" s="424"/>
      <c r="E282" s="424"/>
      <c r="F282" s="424"/>
      <c r="G282" s="424"/>
      <c r="H282" s="424"/>
    </row>
    <row r="283" spans="1:8" x14ac:dyDescent="0.2">
      <c r="A283" s="12"/>
      <c r="B283" s="12"/>
      <c r="C283" s="12"/>
      <c r="D283" s="424"/>
      <c r="E283" s="424"/>
      <c r="F283" s="424"/>
      <c r="G283" s="424"/>
      <c r="H283" s="424"/>
    </row>
    <row r="284" spans="1:8" x14ac:dyDescent="0.2">
      <c r="A284" s="12"/>
      <c r="B284" s="12"/>
      <c r="C284" s="12"/>
      <c r="D284" s="424"/>
      <c r="E284" s="424"/>
      <c r="F284" s="424"/>
      <c r="G284" s="424"/>
      <c r="H284" s="424"/>
    </row>
    <row r="285" spans="1:8" x14ac:dyDescent="0.2">
      <c r="A285" s="12"/>
      <c r="B285" s="12"/>
      <c r="C285" s="12"/>
      <c r="D285" s="424"/>
      <c r="E285" s="424"/>
      <c r="F285" s="424"/>
      <c r="G285" s="424"/>
      <c r="H285" s="424"/>
    </row>
    <row r="286" spans="1:8" x14ac:dyDescent="0.2">
      <c r="A286" s="12"/>
      <c r="B286" s="12"/>
      <c r="C286" s="12"/>
      <c r="D286" s="424"/>
      <c r="E286" s="424"/>
      <c r="F286" s="424"/>
      <c r="G286" s="424"/>
      <c r="H286" s="424"/>
    </row>
    <row r="287" spans="1:8" x14ac:dyDescent="0.2">
      <c r="A287" s="12"/>
      <c r="B287" s="12"/>
      <c r="C287" s="12"/>
      <c r="D287" s="424"/>
      <c r="E287" s="424"/>
      <c r="F287" s="424"/>
      <c r="G287" s="424"/>
      <c r="H287" s="424"/>
    </row>
    <row r="288" spans="1:8" x14ac:dyDescent="0.2">
      <c r="A288" s="12"/>
      <c r="B288" s="12"/>
      <c r="C288" s="12"/>
      <c r="D288" s="424"/>
      <c r="E288" s="424"/>
      <c r="F288" s="424"/>
      <c r="G288" s="424"/>
      <c r="H288" s="424"/>
    </row>
    <row r="289" spans="1:8" x14ac:dyDescent="0.2">
      <c r="A289" s="12"/>
      <c r="B289" s="12"/>
      <c r="C289" s="12"/>
      <c r="D289" s="424"/>
      <c r="E289" s="424"/>
      <c r="F289" s="424"/>
      <c r="G289" s="424"/>
      <c r="H289" s="424"/>
    </row>
    <row r="290" spans="1:8" x14ac:dyDescent="0.2">
      <c r="A290" s="12"/>
      <c r="B290" s="12"/>
      <c r="C290" s="12"/>
      <c r="D290" s="424"/>
      <c r="E290" s="424"/>
      <c r="F290" s="424"/>
      <c r="G290" s="424"/>
      <c r="H290" s="424"/>
    </row>
    <row r="291" spans="1:8" x14ac:dyDescent="0.2">
      <c r="A291" s="12"/>
      <c r="B291" s="12"/>
      <c r="C291" s="12"/>
      <c r="D291" s="424"/>
      <c r="E291" s="424"/>
      <c r="F291" s="424"/>
      <c r="G291" s="424"/>
      <c r="H291" s="424"/>
    </row>
    <row r="292" spans="1:8" x14ac:dyDescent="0.2">
      <c r="A292" s="12"/>
      <c r="B292" s="12"/>
      <c r="C292" s="12"/>
      <c r="D292" s="424"/>
      <c r="E292" s="424"/>
      <c r="F292" s="424"/>
      <c r="G292" s="424"/>
      <c r="H292" s="424"/>
    </row>
    <row r="293" spans="1:8" x14ac:dyDescent="0.2">
      <c r="A293" s="12"/>
      <c r="B293" s="12"/>
      <c r="C293" s="12"/>
      <c r="D293" s="424"/>
      <c r="E293" s="424"/>
      <c r="F293" s="424"/>
      <c r="G293" s="424"/>
      <c r="H293" s="424"/>
    </row>
    <row r="294" spans="1:8" x14ac:dyDescent="0.2">
      <c r="A294" s="12"/>
      <c r="B294" s="12"/>
      <c r="C294" s="12"/>
      <c r="D294" s="424"/>
      <c r="E294" s="424"/>
      <c r="F294" s="424"/>
      <c r="G294" s="424"/>
      <c r="H294" s="424"/>
    </row>
    <row r="295" spans="1:8" x14ac:dyDescent="0.2">
      <c r="A295" s="12"/>
      <c r="B295" s="12"/>
      <c r="C295" s="12"/>
      <c r="D295" s="424"/>
      <c r="E295" s="424"/>
      <c r="F295" s="424"/>
      <c r="G295" s="424"/>
      <c r="H295" s="424"/>
    </row>
    <row r="296" spans="1:8" x14ac:dyDescent="0.2">
      <c r="A296" s="12"/>
      <c r="B296" s="12"/>
      <c r="C296" s="12"/>
      <c r="D296" s="424"/>
      <c r="E296" s="424"/>
      <c r="F296" s="424"/>
      <c r="G296" s="424"/>
      <c r="H296" s="424"/>
    </row>
    <row r="297" spans="1:8" x14ac:dyDescent="0.2">
      <c r="A297" s="12"/>
      <c r="B297" s="12"/>
      <c r="C297" s="12"/>
      <c r="D297" s="424"/>
      <c r="E297" s="424"/>
      <c r="F297" s="424"/>
      <c r="G297" s="424"/>
      <c r="H297" s="424"/>
    </row>
    <row r="298" spans="1:8" x14ac:dyDescent="0.2">
      <c r="A298" s="12"/>
      <c r="B298" s="12"/>
      <c r="C298" s="12"/>
      <c r="D298" s="424"/>
      <c r="E298" s="424"/>
      <c r="F298" s="424"/>
      <c r="G298" s="424"/>
      <c r="H298" s="424"/>
    </row>
    <row r="299" spans="1:8" x14ac:dyDescent="0.2">
      <c r="A299" s="12"/>
      <c r="B299" s="12"/>
      <c r="C299" s="12"/>
      <c r="D299" s="424"/>
      <c r="E299" s="424"/>
      <c r="F299" s="424"/>
      <c r="G299" s="424"/>
      <c r="H299" s="424"/>
    </row>
    <row r="300" spans="1:8" x14ac:dyDescent="0.2">
      <c r="A300" s="12"/>
      <c r="B300" s="12"/>
      <c r="C300" s="12"/>
      <c r="D300" s="424"/>
      <c r="E300" s="424"/>
      <c r="F300" s="424"/>
      <c r="G300" s="424"/>
      <c r="H300" s="424"/>
    </row>
    <row r="301" spans="1:8" x14ac:dyDescent="0.2">
      <c r="A301" s="12"/>
      <c r="B301" s="12"/>
      <c r="C301" s="12"/>
      <c r="D301" s="424"/>
      <c r="E301" s="424"/>
      <c r="F301" s="424"/>
      <c r="G301" s="424"/>
      <c r="H301" s="424"/>
    </row>
    <row r="302" spans="1:8" x14ac:dyDescent="0.2">
      <c r="A302" s="12"/>
      <c r="B302" s="12"/>
      <c r="C302" s="12"/>
      <c r="D302" s="424"/>
      <c r="E302" s="424"/>
      <c r="F302" s="424"/>
      <c r="G302" s="424"/>
      <c r="H302" s="424"/>
    </row>
    <row r="303" spans="1:8" x14ac:dyDescent="0.2">
      <c r="A303" s="12"/>
      <c r="B303" s="12"/>
      <c r="C303" s="12"/>
      <c r="D303" s="424"/>
      <c r="E303" s="424"/>
      <c r="F303" s="424"/>
      <c r="G303" s="424"/>
      <c r="H303" s="424"/>
    </row>
    <row r="304" spans="1:8" x14ac:dyDescent="0.2">
      <c r="A304" s="12"/>
      <c r="B304" s="12"/>
      <c r="C304" s="12"/>
      <c r="D304" s="424"/>
      <c r="E304" s="424"/>
      <c r="F304" s="424"/>
      <c r="G304" s="424"/>
      <c r="H304" s="424"/>
    </row>
    <row r="305" spans="1:8" x14ac:dyDescent="0.2">
      <c r="A305" s="12"/>
      <c r="B305" s="12"/>
      <c r="C305" s="12"/>
      <c r="D305" s="424"/>
      <c r="E305" s="424"/>
      <c r="F305" s="424"/>
      <c r="G305" s="424"/>
      <c r="H305" s="424"/>
    </row>
    <row r="306" spans="1:8" x14ac:dyDescent="0.2">
      <c r="A306" s="12"/>
      <c r="B306" s="12"/>
      <c r="C306" s="12"/>
      <c r="D306" s="424"/>
      <c r="E306" s="424"/>
      <c r="F306" s="424"/>
      <c r="G306" s="424"/>
      <c r="H306" s="424"/>
    </row>
    <row r="307" spans="1:8" x14ac:dyDescent="0.2">
      <c r="A307" s="12"/>
      <c r="B307" s="12"/>
      <c r="C307" s="12"/>
      <c r="D307" s="424"/>
      <c r="E307" s="424"/>
      <c r="F307" s="424"/>
      <c r="G307" s="424"/>
      <c r="H307" s="424"/>
    </row>
    <row r="308" spans="1:8" x14ac:dyDescent="0.2">
      <c r="A308" s="12"/>
      <c r="B308" s="12"/>
      <c r="C308" s="12"/>
      <c r="D308" s="424"/>
      <c r="E308" s="424"/>
      <c r="F308" s="424"/>
      <c r="G308" s="424"/>
      <c r="H308" s="424"/>
    </row>
    <row r="309" spans="1:8" x14ac:dyDescent="0.2">
      <c r="A309" s="12"/>
      <c r="B309" s="12"/>
      <c r="C309" s="12"/>
      <c r="D309" s="424"/>
      <c r="E309" s="424"/>
      <c r="F309" s="424"/>
      <c r="G309" s="424"/>
      <c r="H309" s="424"/>
    </row>
    <row r="310" spans="1:8" x14ac:dyDescent="0.2">
      <c r="A310" s="12"/>
      <c r="B310" s="12"/>
      <c r="C310" s="12"/>
      <c r="D310" s="424"/>
      <c r="E310" s="424"/>
      <c r="F310" s="424"/>
      <c r="G310" s="424"/>
      <c r="H310" s="424"/>
    </row>
    <row r="311" spans="1:8" x14ac:dyDescent="0.2">
      <c r="A311" s="12"/>
      <c r="B311" s="12"/>
      <c r="C311" s="12"/>
      <c r="D311" s="424"/>
      <c r="E311" s="424"/>
      <c r="F311" s="424"/>
      <c r="G311" s="424"/>
      <c r="H311" s="424"/>
    </row>
    <row r="312" spans="1:8" x14ac:dyDescent="0.2">
      <c r="A312" s="12"/>
      <c r="B312" s="12"/>
      <c r="C312" s="12"/>
      <c r="D312" s="424"/>
      <c r="E312" s="424"/>
      <c r="F312" s="424"/>
      <c r="G312" s="424"/>
      <c r="H312" s="424"/>
    </row>
    <row r="313" spans="1:8" x14ac:dyDescent="0.2">
      <c r="A313" s="12"/>
      <c r="B313" s="12"/>
      <c r="C313" s="12"/>
      <c r="D313" s="424"/>
      <c r="E313" s="424"/>
      <c r="F313" s="424"/>
      <c r="G313" s="424"/>
      <c r="H313" s="424"/>
    </row>
    <row r="314" spans="1:8" x14ac:dyDescent="0.2">
      <c r="A314" s="12"/>
      <c r="B314" s="12"/>
      <c r="C314" s="12"/>
      <c r="D314" s="424"/>
      <c r="E314" s="424"/>
      <c r="F314" s="424"/>
      <c r="G314" s="424"/>
      <c r="H314" s="424"/>
    </row>
    <row r="315" spans="1:8" x14ac:dyDescent="0.2">
      <c r="A315" s="12"/>
      <c r="B315" s="12"/>
      <c r="C315" s="12"/>
      <c r="D315" s="424"/>
      <c r="E315" s="424"/>
      <c r="F315" s="424"/>
      <c r="G315" s="424"/>
      <c r="H315" s="424"/>
    </row>
    <row r="316" spans="1:8" x14ac:dyDescent="0.2">
      <c r="A316" s="12"/>
      <c r="B316" s="12"/>
      <c r="C316" s="12"/>
      <c r="D316" s="424"/>
      <c r="E316" s="424"/>
      <c r="F316" s="424"/>
      <c r="G316" s="424"/>
      <c r="H316" s="424"/>
    </row>
    <row r="317" spans="1:8" x14ac:dyDescent="0.2">
      <c r="A317" s="12"/>
      <c r="B317" s="12"/>
      <c r="C317" s="12"/>
      <c r="D317" s="424"/>
      <c r="E317" s="424"/>
      <c r="F317" s="424"/>
      <c r="G317" s="424"/>
      <c r="H317" s="424"/>
    </row>
    <row r="318" spans="1:8" x14ac:dyDescent="0.2">
      <c r="A318" s="12"/>
      <c r="B318" s="12"/>
      <c r="C318" s="12"/>
      <c r="D318" s="424"/>
      <c r="E318" s="424"/>
      <c r="F318" s="424"/>
      <c r="G318" s="424"/>
      <c r="H318" s="424"/>
    </row>
    <row r="319" spans="1:8" x14ac:dyDescent="0.2">
      <c r="A319" s="12"/>
      <c r="B319" s="12"/>
      <c r="C319" s="12"/>
      <c r="D319" s="424"/>
      <c r="E319" s="424"/>
      <c r="F319" s="424"/>
      <c r="G319" s="424"/>
      <c r="H319" s="424"/>
    </row>
    <row r="320" spans="1:8" x14ac:dyDescent="0.2">
      <c r="A320" s="12"/>
      <c r="B320" s="12"/>
      <c r="C320" s="12"/>
      <c r="D320" s="424"/>
      <c r="E320" s="424"/>
      <c r="F320" s="424"/>
      <c r="G320" s="424"/>
      <c r="H320" s="424"/>
    </row>
    <row r="321" spans="1:8" x14ac:dyDescent="0.2">
      <c r="A321" s="12"/>
      <c r="B321" s="12"/>
      <c r="C321" s="12"/>
      <c r="D321" s="424"/>
      <c r="E321" s="424"/>
      <c r="F321" s="424"/>
      <c r="G321" s="424"/>
      <c r="H321" s="424"/>
    </row>
    <row r="322" spans="1:8" x14ac:dyDescent="0.2">
      <c r="A322" s="12"/>
      <c r="B322" s="12"/>
      <c r="C322" s="12"/>
      <c r="D322" s="424"/>
      <c r="E322" s="424"/>
      <c r="F322" s="424"/>
      <c r="G322" s="424"/>
      <c r="H322" s="424"/>
    </row>
    <row r="323" spans="1:8" x14ac:dyDescent="0.2">
      <c r="A323" s="12"/>
      <c r="B323" s="12"/>
      <c r="C323" s="12"/>
      <c r="D323" s="424"/>
      <c r="E323" s="424"/>
      <c r="F323" s="424"/>
      <c r="G323" s="424"/>
      <c r="H323" s="424"/>
    </row>
    <row r="324" spans="1:8" x14ac:dyDescent="0.2">
      <c r="A324" s="12"/>
      <c r="B324" s="12"/>
      <c r="C324" s="12"/>
      <c r="D324" s="424"/>
      <c r="E324" s="424"/>
      <c r="F324" s="424"/>
      <c r="G324" s="424"/>
      <c r="H324" s="424"/>
    </row>
    <row r="325" spans="1:8" x14ac:dyDescent="0.2">
      <c r="A325" s="12"/>
      <c r="B325" s="12"/>
      <c r="C325" s="12"/>
      <c r="D325" s="424"/>
      <c r="E325" s="424"/>
      <c r="F325" s="424"/>
      <c r="G325" s="424"/>
      <c r="H325" s="424"/>
    </row>
    <row r="326" spans="1:8" x14ac:dyDescent="0.2">
      <c r="A326" s="12"/>
      <c r="B326" s="12"/>
      <c r="C326" s="12"/>
      <c r="D326" s="424"/>
      <c r="E326" s="424"/>
      <c r="F326" s="424"/>
      <c r="G326" s="424"/>
      <c r="H326" s="424"/>
    </row>
    <row r="327" spans="1:8" x14ac:dyDescent="0.2">
      <c r="A327" s="12"/>
      <c r="B327" s="12"/>
      <c r="C327" s="12"/>
      <c r="D327" s="424"/>
      <c r="E327" s="424"/>
      <c r="F327" s="424"/>
      <c r="G327" s="424"/>
      <c r="H327" s="424"/>
    </row>
    <row r="328" spans="1:8" x14ac:dyDescent="0.2">
      <c r="A328" s="12"/>
      <c r="B328" s="12"/>
      <c r="C328" s="12"/>
      <c r="D328" s="424"/>
      <c r="E328" s="424"/>
      <c r="F328" s="424"/>
      <c r="G328" s="424"/>
      <c r="H328" s="424"/>
    </row>
    <row r="329" spans="1:8" x14ac:dyDescent="0.2">
      <c r="A329" s="12"/>
      <c r="B329" s="12"/>
      <c r="C329" s="12"/>
      <c r="D329" s="424"/>
      <c r="E329" s="424"/>
      <c r="F329" s="424"/>
      <c r="G329" s="424"/>
      <c r="H329" s="424"/>
    </row>
    <row r="330" spans="1:8" x14ac:dyDescent="0.2">
      <c r="A330" s="12"/>
      <c r="B330" s="12"/>
      <c r="C330" s="12"/>
      <c r="D330" s="424"/>
      <c r="E330" s="424"/>
      <c r="F330" s="424"/>
      <c r="G330" s="424"/>
      <c r="H330" s="424"/>
    </row>
    <row r="331" spans="1:8" x14ac:dyDescent="0.2">
      <c r="A331" s="12"/>
      <c r="B331" s="12"/>
      <c r="C331" s="12"/>
      <c r="D331" s="424"/>
      <c r="E331" s="424"/>
      <c r="F331" s="424"/>
      <c r="G331" s="424"/>
      <c r="H331" s="424"/>
    </row>
    <row r="332" spans="1:8" x14ac:dyDescent="0.2">
      <c r="A332" s="12"/>
      <c r="B332" s="12"/>
      <c r="C332" s="12"/>
      <c r="D332" s="424"/>
      <c r="E332" s="424"/>
      <c r="F332" s="424"/>
      <c r="G332" s="424"/>
      <c r="H332" s="424"/>
    </row>
    <row r="333" spans="1:8" x14ac:dyDescent="0.2">
      <c r="A333" s="12"/>
      <c r="B333" s="12"/>
      <c r="C333" s="12"/>
      <c r="D333" s="424"/>
      <c r="E333" s="424"/>
      <c r="F333" s="424"/>
      <c r="G333" s="424"/>
      <c r="H333" s="424"/>
    </row>
    <row r="334" spans="1:8" x14ac:dyDescent="0.2">
      <c r="A334" s="12"/>
      <c r="B334" s="12"/>
      <c r="C334" s="12"/>
      <c r="D334" s="424"/>
      <c r="E334" s="424"/>
      <c r="F334" s="424"/>
      <c r="G334" s="424"/>
      <c r="H334" s="424"/>
    </row>
    <row r="335" spans="1:8" x14ac:dyDescent="0.2">
      <c r="A335" s="12"/>
      <c r="B335" s="12"/>
      <c r="C335" s="12"/>
      <c r="D335" s="424"/>
      <c r="E335" s="424"/>
      <c r="F335" s="424"/>
      <c r="G335" s="424"/>
      <c r="H335" s="424"/>
    </row>
    <row r="336" spans="1:8" x14ac:dyDescent="0.2">
      <c r="A336" s="12"/>
      <c r="B336" s="12"/>
      <c r="C336" s="12"/>
      <c r="D336" s="424"/>
      <c r="E336" s="424"/>
      <c r="F336" s="424"/>
      <c r="G336" s="424"/>
      <c r="H336" s="424"/>
    </row>
    <row r="337" spans="1:8" x14ac:dyDescent="0.2">
      <c r="A337" s="12"/>
      <c r="B337" s="12"/>
      <c r="C337" s="12"/>
      <c r="D337" s="424"/>
      <c r="E337" s="424"/>
      <c r="F337" s="424"/>
      <c r="G337" s="424"/>
      <c r="H337" s="424"/>
    </row>
    <row r="338" spans="1:8" x14ac:dyDescent="0.2">
      <c r="A338" s="12"/>
      <c r="B338" s="12"/>
      <c r="C338" s="12"/>
      <c r="D338" s="424"/>
      <c r="E338" s="424"/>
      <c r="F338" s="424"/>
      <c r="G338" s="424"/>
      <c r="H338" s="424"/>
    </row>
    <row r="339" spans="1:8" x14ac:dyDescent="0.2">
      <c r="A339" s="12"/>
      <c r="B339" s="12"/>
      <c r="C339" s="12"/>
      <c r="D339" s="424"/>
      <c r="E339" s="424"/>
      <c r="F339" s="424"/>
      <c r="G339" s="424"/>
      <c r="H339" s="424"/>
    </row>
    <row r="340" spans="1:8" x14ac:dyDescent="0.2">
      <c r="A340" s="12"/>
      <c r="B340" s="12"/>
      <c r="C340" s="12"/>
      <c r="D340" s="424"/>
      <c r="E340" s="424"/>
      <c r="F340" s="424"/>
      <c r="G340" s="424"/>
      <c r="H340" s="424"/>
    </row>
    <row r="341" spans="1:8" x14ac:dyDescent="0.2">
      <c r="A341" s="12"/>
      <c r="B341" s="12"/>
      <c r="C341" s="12"/>
      <c r="D341" s="424"/>
      <c r="E341" s="424"/>
      <c r="F341" s="424"/>
      <c r="G341" s="424"/>
      <c r="H341" s="424"/>
    </row>
    <row r="342" spans="1:8" x14ac:dyDescent="0.2">
      <c r="A342" s="12"/>
      <c r="B342" s="12"/>
      <c r="C342" s="12"/>
      <c r="D342" s="424"/>
      <c r="E342" s="424"/>
      <c r="F342" s="424"/>
      <c r="G342" s="424"/>
      <c r="H342" s="424"/>
    </row>
    <row r="343" spans="1:8" x14ac:dyDescent="0.2">
      <c r="A343" s="12"/>
      <c r="B343" s="12"/>
      <c r="C343" s="12"/>
      <c r="D343" s="424"/>
      <c r="E343" s="424"/>
      <c r="F343" s="424"/>
      <c r="G343" s="424"/>
      <c r="H343" s="424"/>
    </row>
    <row r="344" spans="1:8" x14ac:dyDescent="0.2">
      <c r="A344" s="12"/>
      <c r="B344" s="12"/>
      <c r="C344" s="12"/>
      <c r="D344" s="424"/>
      <c r="E344" s="424"/>
      <c r="F344" s="424"/>
      <c r="G344" s="424"/>
      <c r="H344" s="424"/>
    </row>
    <row r="345" spans="1:8" x14ac:dyDescent="0.2">
      <c r="A345" s="12"/>
      <c r="B345" s="12"/>
      <c r="C345" s="12"/>
      <c r="D345" s="424"/>
      <c r="E345" s="424"/>
      <c r="F345" s="424"/>
      <c r="G345" s="424"/>
      <c r="H345" s="424"/>
    </row>
    <row r="346" spans="1:8" x14ac:dyDescent="0.2">
      <c r="A346" s="12"/>
      <c r="B346" s="12"/>
      <c r="C346" s="12"/>
      <c r="D346" s="424"/>
      <c r="E346" s="424"/>
      <c r="F346" s="424"/>
      <c r="G346" s="424"/>
      <c r="H346" s="424"/>
    </row>
    <row r="347" spans="1:8" x14ac:dyDescent="0.2">
      <c r="A347" s="12"/>
      <c r="B347" s="12"/>
      <c r="C347" s="12"/>
      <c r="D347" s="424"/>
      <c r="E347" s="424"/>
      <c r="F347" s="424"/>
      <c r="G347" s="424"/>
      <c r="H347" s="424"/>
    </row>
    <row r="348" spans="1:8" x14ac:dyDescent="0.2">
      <c r="A348" s="12"/>
      <c r="B348" s="12"/>
      <c r="C348" s="12"/>
      <c r="D348" s="424"/>
      <c r="E348" s="424"/>
      <c r="F348" s="424"/>
      <c r="G348" s="424"/>
      <c r="H348" s="424"/>
    </row>
    <row r="349" spans="1:8" x14ac:dyDescent="0.2">
      <c r="A349" s="12"/>
      <c r="B349" s="12"/>
      <c r="C349" s="12"/>
      <c r="D349" s="424"/>
      <c r="E349" s="424"/>
      <c r="F349" s="424"/>
      <c r="G349" s="424"/>
      <c r="H349" s="424"/>
    </row>
    <row r="350" spans="1:8" x14ac:dyDescent="0.2">
      <c r="A350" s="12"/>
      <c r="B350" s="12"/>
      <c r="C350" s="12"/>
      <c r="D350" s="424"/>
      <c r="E350" s="424"/>
      <c r="F350" s="424"/>
      <c r="G350" s="424"/>
      <c r="H350" s="424"/>
    </row>
    <row r="351" spans="1:8" x14ac:dyDescent="0.2">
      <c r="A351" s="12"/>
      <c r="B351" s="12"/>
      <c r="C351" s="12"/>
      <c r="D351" s="424"/>
      <c r="E351" s="424"/>
      <c r="F351" s="424"/>
      <c r="G351" s="424"/>
      <c r="H351" s="424"/>
    </row>
    <row r="352" spans="1:8" x14ac:dyDescent="0.2">
      <c r="A352" s="12"/>
      <c r="B352" s="12"/>
      <c r="C352" s="12"/>
      <c r="D352" s="424"/>
      <c r="E352" s="424"/>
      <c r="F352" s="424"/>
      <c r="G352" s="424"/>
      <c r="H352" s="424"/>
    </row>
  </sheetData>
  <mergeCells count="13">
    <mergeCell ref="D17:I17"/>
    <mergeCell ref="D18:I18"/>
    <mergeCell ref="D19:H19"/>
    <mergeCell ref="A2:H2"/>
    <mergeCell ref="A3:H3"/>
    <mergeCell ref="A5:H5"/>
    <mergeCell ref="D7:H7"/>
    <mergeCell ref="D16:I16"/>
    <mergeCell ref="N6:O6"/>
    <mergeCell ref="A7:A8"/>
    <mergeCell ref="B7:B8"/>
    <mergeCell ref="C7:C8"/>
    <mergeCell ref="F6:H6"/>
  </mergeCells>
  <printOptions horizontalCentered="1"/>
  <pageMargins left="0.70866141732283472" right="0.70866141732283472" top="0.23622047244094491" bottom="0" header="0.31496062992125984" footer="0.31496062992125984"/>
  <pageSetup paperSize="9"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8"/>
  <sheetViews>
    <sheetView topLeftCell="A4" zoomScaleSheetLayoutView="90" workbookViewId="0">
      <selection activeCell="A11" sqref="A11:N11"/>
    </sheetView>
  </sheetViews>
  <sheetFormatPr defaultRowHeight="12.75" x14ac:dyDescent="0.2"/>
  <cols>
    <col min="2" max="2" width="10.140625" customWidth="1"/>
    <col min="3" max="3" width="16.7109375" customWidth="1"/>
    <col min="4" max="4" width="9.42578125" customWidth="1"/>
    <col min="5" max="5" width="9" customWidth="1"/>
    <col min="6" max="6" width="11.5703125" customWidth="1"/>
    <col min="7" max="8" width="10.42578125" customWidth="1"/>
    <col min="9" max="10" width="10.42578125" style="298" customWidth="1"/>
    <col min="11" max="11" width="10.5703125" customWidth="1"/>
    <col min="12" max="12" width="10.42578125" customWidth="1"/>
    <col min="13" max="13" width="11.5703125" customWidth="1"/>
    <col min="14" max="14" width="13" customWidth="1"/>
  </cols>
  <sheetData>
    <row r="1" spans="1:14" ht="18" x14ac:dyDescent="0.35">
      <c r="A1" s="626" t="s">
        <v>0</v>
      </c>
      <c r="B1" s="626"/>
      <c r="C1" s="626"/>
      <c r="D1" s="626"/>
      <c r="E1" s="626"/>
      <c r="F1" s="626"/>
      <c r="G1" s="626"/>
      <c r="H1" s="626"/>
      <c r="I1" s="626"/>
      <c r="J1" s="626"/>
      <c r="K1" s="626"/>
      <c r="N1" s="244" t="s">
        <v>526</v>
      </c>
    </row>
    <row r="2" spans="1:14" ht="21" x14ac:dyDescent="0.35">
      <c r="A2" s="625" t="s">
        <v>757</v>
      </c>
      <c r="B2" s="625"/>
      <c r="C2" s="625"/>
      <c r="D2" s="625"/>
      <c r="E2" s="625"/>
      <c r="F2" s="625"/>
      <c r="G2" s="625"/>
      <c r="H2" s="625"/>
      <c r="I2" s="625"/>
      <c r="J2" s="625"/>
      <c r="K2" s="625"/>
    </row>
    <row r="3" spans="1:14" ht="15" x14ac:dyDescent="0.3">
      <c r="A3" s="206"/>
      <c r="B3" s="206"/>
      <c r="C3" s="206"/>
      <c r="D3" s="206"/>
      <c r="E3" s="206"/>
      <c r="F3" s="206"/>
      <c r="G3" s="206"/>
      <c r="H3" s="206"/>
      <c r="I3" s="295"/>
      <c r="J3" s="295"/>
    </row>
    <row r="4" spans="1:14" ht="18" x14ac:dyDescent="0.35">
      <c r="A4" s="626" t="s">
        <v>525</v>
      </c>
      <c r="B4" s="626"/>
      <c r="C4" s="626"/>
      <c r="D4" s="626"/>
      <c r="E4" s="626"/>
      <c r="F4" s="626"/>
      <c r="G4" s="626"/>
      <c r="H4" s="626"/>
      <c r="I4" s="318"/>
      <c r="J4" s="318"/>
    </row>
    <row r="5" spans="1:14" ht="15" x14ac:dyDescent="0.3">
      <c r="A5" s="207" t="s">
        <v>260</v>
      </c>
      <c r="B5" s="207"/>
      <c r="C5" s="207"/>
      <c r="D5" s="207"/>
      <c r="E5" s="207"/>
      <c r="F5" s="207"/>
      <c r="G5" s="207"/>
      <c r="H5" s="206"/>
      <c r="I5" s="295"/>
      <c r="J5" s="295"/>
      <c r="L5" s="730" t="s">
        <v>844</v>
      </c>
      <c r="M5" s="730"/>
      <c r="N5" s="730"/>
    </row>
    <row r="6" spans="1:14" ht="28.5" customHeight="1" x14ac:dyDescent="0.2">
      <c r="A6" s="691" t="s">
        <v>2</v>
      </c>
      <c r="B6" s="691" t="s">
        <v>40</v>
      </c>
      <c r="C6" s="521" t="s">
        <v>408</v>
      </c>
      <c r="D6" s="559" t="s">
        <v>459</v>
      </c>
      <c r="E6" s="559"/>
      <c r="F6" s="559"/>
      <c r="G6" s="559"/>
      <c r="H6" s="518"/>
      <c r="I6" s="731" t="s">
        <v>551</v>
      </c>
      <c r="J6" s="731" t="s">
        <v>552</v>
      </c>
      <c r="K6" s="693" t="s">
        <v>505</v>
      </c>
      <c r="L6" s="693"/>
      <c r="M6" s="693"/>
      <c r="N6" s="693"/>
    </row>
    <row r="7" spans="1:14" ht="39" customHeight="1" x14ac:dyDescent="0.2">
      <c r="A7" s="692"/>
      <c r="B7" s="692"/>
      <c r="C7" s="521"/>
      <c r="D7" s="5" t="s">
        <v>458</v>
      </c>
      <c r="E7" s="5" t="s">
        <v>409</v>
      </c>
      <c r="F7" s="67" t="s">
        <v>410</v>
      </c>
      <c r="G7" s="5" t="s">
        <v>411</v>
      </c>
      <c r="H7" s="5" t="s">
        <v>50</v>
      </c>
      <c r="I7" s="731"/>
      <c r="J7" s="731"/>
      <c r="K7" s="237" t="s">
        <v>412</v>
      </c>
      <c r="L7" s="26" t="s">
        <v>506</v>
      </c>
      <c r="M7" s="5" t="s">
        <v>413</v>
      </c>
      <c r="N7" s="26" t="s">
        <v>414</v>
      </c>
    </row>
    <row r="8" spans="1:14" ht="15" x14ac:dyDescent="0.2">
      <c r="A8" s="210" t="s">
        <v>267</v>
      </c>
      <c r="B8" s="210" t="s">
        <v>268</v>
      </c>
      <c r="C8" s="210" t="s">
        <v>269</v>
      </c>
      <c r="D8" s="210" t="s">
        <v>270</v>
      </c>
      <c r="E8" s="210" t="s">
        <v>271</v>
      </c>
      <c r="F8" s="210" t="s">
        <v>272</v>
      </c>
      <c r="G8" s="210" t="s">
        <v>273</v>
      </c>
      <c r="H8" s="210" t="s">
        <v>274</v>
      </c>
      <c r="I8" s="319" t="s">
        <v>292</v>
      </c>
      <c r="J8" s="319" t="s">
        <v>293</v>
      </c>
      <c r="K8" s="210" t="s">
        <v>294</v>
      </c>
      <c r="L8" s="210" t="s">
        <v>322</v>
      </c>
      <c r="M8" s="210" t="s">
        <v>323</v>
      </c>
      <c r="N8" s="210" t="s">
        <v>324</v>
      </c>
    </row>
    <row r="9" spans="1:14" ht="15" x14ac:dyDescent="0.2">
      <c r="A9" s="299">
        <v>1</v>
      </c>
      <c r="B9" s="423" t="s">
        <v>922</v>
      </c>
      <c r="C9" s="299">
        <v>116</v>
      </c>
      <c r="D9" s="299">
        <v>0</v>
      </c>
      <c r="E9" s="299">
        <v>111</v>
      </c>
      <c r="F9" s="299">
        <v>0</v>
      </c>
      <c r="G9" s="299">
        <v>1</v>
      </c>
      <c r="H9" s="299">
        <v>4</v>
      </c>
      <c r="I9" s="425">
        <v>116</v>
      </c>
      <c r="J9" s="425">
        <v>116</v>
      </c>
      <c r="K9" s="299">
        <v>116</v>
      </c>
      <c r="L9" s="299">
        <v>116</v>
      </c>
      <c r="M9" s="299">
        <v>116</v>
      </c>
      <c r="N9" s="299">
        <v>0</v>
      </c>
    </row>
    <row r="10" spans="1:14" ht="15" x14ac:dyDescent="0.2">
      <c r="A10" s="299">
        <v>2</v>
      </c>
      <c r="B10" s="423" t="s">
        <v>923</v>
      </c>
      <c r="C10" s="299">
        <v>161</v>
      </c>
      <c r="D10" s="299">
        <v>0</v>
      </c>
      <c r="E10" s="299">
        <v>124</v>
      </c>
      <c r="F10" s="299">
        <v>1</v>
      </c>
      <c r="G10" s="299">
        <v>20</v>
      </c>
      <c r="H10" s="299">
        <v>21</v>
      </c>
      <c r="I10" s="425">
        <v>161</v>
      </c>
      <c r="J10" s="425">
        <v>161</v>
      </c>
      <c r="K10" s="299">
        <v>161</v>
      </c>
      <c r="L10" s="299">
        <v>161</v>
      </c>
      <c r="M10" s="299">
        <v>161</v>
      </c>
      <c r="N10" s="299">
        <v>0</v>
      </c>
    </row>
    <row r="11" spans="1:14" ht="15" x14ac:dyDescent="0.2">
      <c r="A11" s="299">
        <v>3</v>
      </c>
      <c r="B11" s="423" t="s">
        <v>924</v>
      </c>
      <c r="C11" s="299">
        <v>55</v>
      </c>
      <c r="D11" s="299">
        <v>0</v>
      </c>
      <c r="E11" s="299">
        <v>41</v>
      </c>
      <c r="F11" s="299">
        <v>0</v>
      </c>
      <c r="G11" s="299">
        <v>2</v>
      </c>
      <c r="H11" s="299">
        <v>12</v>
      </c>
      <c r="I11" s="425">
        <v>55</v>
      </c>
      <c r="J11" s="425">
        <v>55</v>
      </c>
      <c r="K11" s="299">
        <v>55</v>
      </c>
      <c r="L11" s="299">
        <v>55</v>
      </c>
      <c r="M11" s="299">
        <v>55</v>
      </c>
      <c r="N11" s="299">
        <v>0</v>
      </c>
    </row>
    <row r="12" spans="1:14" x14ac:dyDescent="0.2">
      <c r="A12" s="29" t="s">
        <v>19</v>
      </c>
      <c r="B12" s="9"/>
      <c r="C12" s="373">
        <f t="shared" ref="C12:N12" si="0">SUM(C9:C11)</f>
        <v>332</v>
      </c>
      <c r="D12" s="373">
        <f t="shared" si="0"/>
        <v>0</v>
      </c>
      <c r="E12" s="373">
        <f t="shared" si="0"/>
        <v>276</v>
      </c>
      <c r="F12" s="373">
        <f t="shared" si="0"/>
        <v>1</v>
      </c>
      <c r="G12" s="373">
        <f t="shared" si="0"/>
        <v>23</v>
      </c>
      <c r="H12" s="373">
        <f t="shared" si="0"/>
        <v>37</v>
      </c>
      <c r="I12" s="343">
        <f t="shared" si="0"/>
        <v>332</v>
      </c>
      <c r="J12" s="343">
        <f t="shared" si="0"/>
        <v>332</v>
      </c>
      <c r="K12" s="373">
        <f t="shared" si="0"/>
        <v>332</v>
      </c>
      <c r="L12" s="373">
        <f t="shared" si="0"/>
        <v>332</v>
      </c>
      <c r="M12" s="373">
        <f t="shared" si="0"/>
        <v>332</v>
      </c>
      <c r="N12" s="373">
        <f t="shared" si="0"/>
        <v>0</v>
      </c>
    </row>
    <row r="15" spans="1:14" ht="12.75" customHeight="1" x14ac:dyDescent="0.2">
      <c r="A15" s="212"/>
      <c r="B15" s="212"/>
      <c r="C15" s="212"/>
      <c r="D15" s="212"/>
      <c r="H15" s="618" t="s">
        <v>13</v>
      </c>
      <c r="I15" s="618"/>
      <c r="J15" s="618"/>
      <c r="K15" s="618"/>
      <c r="L15" s="618"/>
    </row>
    <row r="16" spans="1:14" ht="12.75" customHeight="1" x14ac:dyDescent="0.2">
      <c r="A16" s="212"/>
      <c r="B16" s="212"/>
      <c r="C16" s="212"/>
      <c r="D16" s="212"/>
      <c r="H16" s="618" t="s">
        <v>14</v>
      </c>
      <c r="I16" s="618"/>
      <c r="J16" s="618"/>
      <c r="K16" s="618"/>
      <c r="L16" s="618"/>
    </row>
    <row r="17" spans="1:11" ht="12.75" customHeight="1" x14ac:dyDescent="0.2">
      <c r="A17" s="212"/>
      <c r="B17" s="212"/>
      <c r="C17" s="212"/>
      <c r="D17" s="212"/>
      <c r="K17" s="213" t="s">
        <v>90</v>
      </c>
    </row>
    <row r="18" spans="1:11" x14ac:dyDescent="0.2">
      <c r="A18" s="212" t="s">
        <v>12</v>
      </c>
      <c r="C18" s="212"/>
      <c r="D18" s="212"/>
      <c r="K18" s="214" t="s">
        <v>87</v>
      </c>
    </row>
  </sheetData>
  <mergeCells count="13">
    <mergeCell ref="H15:L15"/>
    <mergeCell ref="H16:L16"/>
    <mergeCell ref="D6:H6"/>
    <mergeCell ref="C6:C7"/>
    <mergeCell ref="A1:K1"/>
    <mergeCell ref="A2:K2"/>
    <mergeCell ref="A4:H4"/>
    <mergeCell ref="A6:A7"/>
    <mergeCell ref="B6:B7"/>
    <mergeCell ref="K6:N6"/>
    <mergeCell ref="L5:N5"/>
    <mergeCell ref="I6:I7"/>
    <mergeCell ref="J6:J7"/>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8"/>
  <sheetViews>
    <sheetView zoomScaleSheetLayoutView="120" workbookViewId="0">
      <selection activeCell="D19" sqref="D19"/>
    </sheetView>
  </sheetViews>
  <sheetFormatPr defaultRowHeight="12.75"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7.140625" customWidth="1"/>
  </cols>
  <sheetData>
    <row r="1" spans="1:8" ht="18" x14ac:dyDescent="0.35">
      <c r="A1" s="626" t="s">
        <v>0</v>
      </c>
      <c r="B1" s="626"/>
      <c r="C1" s="626"/>
      <c r="D1" s="626"/>
      <c r="E1" s="626"/>
      <c r="F1" s="626"/>
      <c r="G1" s="626"/>
      <c r="H1" s="244" t="s">
        <v>528</v>
      </c>
    </row>
    <row r="2" spans="1:8" ht="21" x14ac:dyDescent="0.35">
      <c r="A2" s="625" t="s">
        <v>757</v>
      </c>
      <c r="B2" s="625"/>
      <c r="C2" s="625"/>
      <c r="D2" s="625"/>
      <c r="E2" s="625"/>
      <c r="F2" s="625"/>
      <c r="G2" s="625"/>
    </row>
    <row r="3" spans="1:8" ht="15" x14ac:dyDescent="0.3">
      <c r="A3" s="206"/>
      <c r="B3" s="206"/>
      <c r="C3" s="206"/>
      <c r="D3" s="206"/>
      <c r="E3" s="206"/>
      <c r="F3" s="206"/>
      <c r="G3" s="206"/>
    </row>
    <row r="4" spans="1:8" ht="18" x14ac:dyDescent="0.35">
      <c r="A4" s="626" t="s">
        <v>527</v>
      </c>
      <c r="B4" s="626"/>
      <c r="C4" s="626"/>
      <c r="D4" s="626"/>
      <c r="E4" s="626"/>
      <c r="F4" s="626"/>
      <c r="G4" s="626"/>
    </row>
    <row r="5" spans="1:8" ht="15" x14ac:dyDescent="0.3">
      <c r="A5" s="207" t="s">
        <v>260</v>
      </c>
      <c r="B5" s="207"/>
      <c r="C5" s="207"/>
      <c r="D5" s="207"/>
      <c r="E5" s="207"/>
      <c r="F5" s="207"/>
      <c r="G5" s="689" t="s">
        <v>844</v>
      </c>
      <c r="H5" s="689"/>
    </row>
    <row r="6" spans="1:8" ht="21.75" customHeight="1" x14ac:dyDescent="0.2">
      <c r="A6" s="691" t="s">
        <v>2</v>
      </c>
      <c r="B6" s="691" t="s">
        <v>507</v>
      </c>
      <c r="C6" s="521" t="s">
        <v>40</v>
      </c>
      <c r="D6" s="521" t="s">
        <v>512</v>
      </c>
      <c r="E6" s="521"/>
      <c r="F6" s="559" t="s">
        <v>513</v>
      </c>
      <c r="G6" s="559"/>
      <c r="H6" s="691" t="s">
        <v>232</v>
      </c>
    </row>
    <row r="7" spans="1:8" ht="25.5" customHeight="1" x14ac:dyDescent="0.2">
      <c r="A7" s="692"/>
      <c r="B7" s="692"/>
      <c r="C7" s="521"/>
      <c r="D7" s="5" t="s">
        <v>508</v>
      </c>
      <c r="E7" s="5" t="s">
        <v>509</v>
      </c>
      <c r="F7" s="67" t="s">
        <v>510</v>
      </c>
      <c r="G7" s="5" t="s">
        <v>511</v>
      </c>
      <c r="H7" s="692"/>
    </row>
    <row r="8" spans="1:8" ht="15" x14ac:dyDescent="0.2">
      <c r="A8" s="210" t="s">
        <v>267</v>
      </c>
      <c r="B8" s="210" t="s">
        <v>268</v>
      </c>
      <c r="C8" s="210" t="s">
        <v>269</v>
      </c>
      <c r="D8" s="210" t="s">
        <v>270</v>
      </c>
      <c r="E8" s="210" t="s">
        <v>271</v>
      </c>
      <c r="F8" s="210" t="s">
        <v>272</v>
      </c>
      <c r="G8" s="210" t="s">
        <v>273</v>
      </c>
      <c r="H8" s="210">
        <v>8</v>
      </c>
    </row>
    <row r="9" spans="1:8" ht="15" x14ac:dyDescent="0.2">
      <c r="A9" s="299">
        <v>1</v>
      </c>
      <c r="B9" s="370" t="s">
        <v>926</v>
      </c>
      <c r="C9" s="423" t="s">
        <v>922</v>
      </c>
      <c r="D9" s="426" t="s">
        <v>926</v>
      </c>
      <c r="E9" s="426" t="s">
        <v>926</v>
      </c>
      <c r="F9" s="426" t="s">
        <v>926</v>
      </c>
      <c r="G9" s="426" t="s">
        <v>926</v>
      </c>
      <c r="H9" s="732" t="s">
        <v>940</v>
      </c>
    </row>
    <row r="10" spans="1:8" ht="15" x14ac:dyDescent="0.2">
      <c r="A10" s="299">
        <v>2</v>
      </c>
      <c r="B10" s="370" t="s">
        <v>926</v>
      </c>
      <c r="C10" s="423" t="s">
        <v>923</v>
      </c>
      <c r="D10" s="426" t="s">
        <v>926</v>
      </c>
      <c r="E10" s="426" t="s">
        <v>926</v>
      </c>
      <c r="F10" s="426" t="s">
        <v>926</v>
      </c>
      <c r="G10" s="426" t="s">
        <v>926</v>
      </c>
      <c r="H10" s="733"/>
    </row>
    <row r="11" spans="1:8" ht="15" x14ac:dyDescent="0.2">
      <c r="A11" s="299">
        <v>3</v>
      </c>
      <c r="B11" s="370" t="s">
        <v>926</v>
      </c>
      <c r="C11" s="423" t="s">
        <v>924</v>
      </c>
      <c r="D11" s="426" t="s">
        <v>926</v>
      </c>
      <c r="E11" s="426" t="s">
        <v>926</v>
      </c>
      <c r="F11" s="426" t="s">
        <v>926</v>
      </c>
      <c r="G11" s="426" t="s">
        <v>926</v>
      </c>
      <c r="H11" s="733"/>
    </row>
    <row r="12" spans="1:8" ht="11.25" customHeight="1" x14ac:dyDescent="0.2">
      <c r="A12" s="29" t="s">
        <v>19</v>
      </c>
      <c r="B12" s="9"/>
      <c r="C12" s="9"/>
      <c r="D12" s="9"/>
      <c r="E12" s="9"/>
      <c r="F12" s="9"/>
      <c r="G12" s="9"/>
      <c r="H12" s="734"/>
    </row>
    <row r="15" spans="1:8" ht="12.75" customHeight="1" x14ac:dyDescent="0.2">
      <c r="A15" s="212"/>
      <c r="B15" s="212"/>
      <c r="C15" s="212"/>
      <c r="D15" s="212"/>
      <c r="F15" s="618" t="s">
        <v>13</v>
      </c>
      <c r="G15" s="618"/>
      <c r="H15" s="618"/>
    </row>
    <row r="16" spans="1:8" ht="12.75" customHeight="1" x14ac:dyDescent="0.2">
      <c r="A16" s="212"/>
      <c r="B16" s="212"/>
      <c r="C16" s="212"/>
      <c r="D16" s="212"/>
      <c r="F16" s="618" t="s">
        <v>14</v>
      </c>
      <c r="G16" s="618"/>
      <c r="H16" s="618"/>
    </row>
    <row r="17" spans="1:8" ht="12.75" customHeight="1" x14ac:dyDescent="0.2">
      <c r="A17" s="212"/>
      <c r="B17" s="212"/>
      <c r="C17" s="212"/>
      <c r="D17" s="212"/>
      <c r="F17" s="618" t="s">
        <v>90</v>
      </c>
      <c r="G17" s="618"/>
      <c r="H17" s="618"/>
    </row>
    <row r="18" spans="1:8" x14ac:dyDescent="0.2">
      <c r="A18" s="212" t="s">
        <v>12</v>
      </c>
      <c r="C18" s="212"/>
      <c r="D18" s="212"/>
      <c r="G18" s="214" t="s">
        <v>87</v>
      </c>
    </row>
  </sheetData>
  <mergeCells count="14">
    <mergeCell ref="F17:H17"/>
    <mergeCell ref="A1:G1"/>
    <mergeCell ref="A2:G2"/>
    <mergeCell ref="A4:G4"/>
    <mergeCell ref="A6:A7"/>
    <mergeCell ref="B6:B7"/>
    <mergeCell ref="G5:H5"/>
    <mergeCell ref="C6:C7"/>
    <mergeCell ref="F6:G6"/>
    <mergeCell ref="D6:E6"/>
    <mergeCell ref="H6:H7"/>
    <mergeCell ref="F15:H15"/>
    <mergeCell ref="F16:H16"/>
    <mergeCell ref="H9:H12"/>
  </mergeCells>
  <printOptions horizontalCentered="1"/>
  <pageMargins left="0.70866141732283472" right="0.70866141732283472" top="0.23622047244094491" bottom="0"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8"/>
  <sheetViews>
    <sheetView zoomScaleSheetLayoutView="84" workbookViewId="0">
      <selection activeCell="G25" sqref="G25"/>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x14ac:dyDescent="0.35">
      <c r="A1" s="626" t="s">
        <v>0</v>
      </c>
      <c r="B1" s="626"/>
      <c r="C1" s="626"/>
      <c r="D1" s="626"/>
      <c r="E1" s="626"/>
      <c r="F1" s="626"/>
      <c r="G1" s="626"/>
      <c r="H1" s="626"/>
      <c r="I1" s="626"/>
      <c r="J1" s="626"/>
      <c r="K1" s="626"/>
      <c r="L1" s="244" t="s">
        <v>530</v>
      </c>
    </row>
    <row r="2" spans="1:12" ht="21" x14ac:dyDescent="0.35">
      <c r="A2" s="625" t="s">
        <v>757</v>
      </c>
      <c r="B2" s="625"/>
      <c r="C2" s="625"/>
      <c r="D2" s="625"/>
      <c r="E2" s="625"/>
      <c r="F2" s="625"/>
      <c r="G2" s="625"/>
      <c r="H2" s="625"/>
      <c r="I2" s="625"/>
      <c r="J2" s="625"/>
      <c r="K2" s="625"/>
    </row>
    <row r="3" spans="1:12" ht="15" x14ac:dyDescent="0.3">
      <c r="A3" s="206"/>
      <c r="B3" s="206"/>
      <c r="C3" s="206"/>
      <c r="D3" s="206"/>
      <c r="E3" s="206"/>
      <c r="F3" s="206"/>
      <c r="G3" s="206"/>
      <c r="H3" s="206"/>
      <c r="I3" s="206"/>
      <c r="J3" s="206"/>
      <c r="K3" s="206"/>
    </row>
    <row r="4" spans="1:12" ht="18" x14ac:dyDescent="0.35">
      <c r="A4" s="626" t="s">
        <v>529</v>
      </c>
      <c r="B4" s="626"/>
      <c r="C4" s="626"/>
      <c r="D4" s="626"/>
      <c r="E4" s="626"/>
      <c r="F4" s="626"/>
      <c r="G4" s="626"/>
      <c r="H4" s="626"/>
      <c r="I4" s="626"/>
      <c r="J4" s="626"/>
      <c r="K4" s="626"/>
    </row>
    <row r="5" spans="1:12" ht="15" x14ac:dyDescent="0.3">
      <c r="A5" s="207" t="s">
        <v>260</v>
      </c>
      <c r="B5" s="207"/>
      <c r="C5" s="207"/>
      <c r="D5" s="207"/>
      <c r="E5" s="207"/>
      <c r="F5" s="207"/>
      <c r="G5" s="207"/>
      <c r="H5" s="207"/>
      <c r="I5" s="207"/>
      <c r="J5" s="690" t="s">
        <v>844</v>
      </c>
      <c r="K5" s="690"/>
      <c r="L5" s="690"/>
    </row>
    <row r="6" spans="1:12" ht="21.75" customHeight="1" x14ac:dyDescent="0.2">
      <c r="A6" s="691" t="s">
        <v>2</v>
      </c>
      <c r="B6" s="691" t="s">
        <v>40</v>
      </c>
      <c r="C6" s="517" t="s">
        <v>472</v>
      </c>
      <c r="D6" s="559"/>
      <c r="E6" s="518"/>
      <c r="F6" s="517" t="s">
        <v>478</v>
      </c>
      <c r="G6" s="559"/>
      <c r="H6" s="559"/>
      <c r="I6" s="518"/>
      <c r="J6" s="521" t="s">
        <v>480</v>
      </c>
      <c r="K6" s="521"/>
      <c r="L6" s="521"/>
    </row>
    <row r="7" spans="1:12" ht="29.25" customHeight="1" x14ac:dyDescent="0.2">
      <c r="A7" s="692"/>
      <c r="B7" s="692"/>
      <c r="C7" s="237" t="s">
        <v>222</v>
      </c>
      <c r="D7" s="237" t="s">
        <v>474</v>
      </c>
      <c r="E7" s="237" t="s">
        <v>479</v>
      </c>
      <c r="F7" s="237" t="s">
        <v>222</v>
      </c>
      <c r="G7" s="237" t="s">
        <v>473</v>
      </c>
      <c r="H7" s="237" t="s">
        <v>475</v>
      </c>
      <c r="I7" s="237" t="s">
        <v>479</v>
      </c>
      <c r="J7" s="5" t="s">
        <v>476</v>
      </c>
      <c r="K7" s="5" t="s">
        <v>477</v>
      </c>
      <c r="L7" s="237" t="s">
        <v>479</v>
      </c>
    </row>
    <row r="8" spans="1:12" ht="15" x14ac:dyDescent="0.2">
      <c r="A8" s="210" t="s">
        <v>267</v>
      </c>
      <c r="B8" s="210" t="s">
        <v>268</v>
      </c>
      <c r="C8" s="210" t="s">
        <v>269</v>
      </c>
      <c r="D8" s="210" t="s">
        <v>270</v>
      </c>
      <c r="E8" s="210" t="s">
        <v>271</v>
      </c>
      <c r="F8" s="210" t="s">
        <v>272</v>
      </c>
      <c r="G8" s="210" t="s">
        <v>273</v>
      </c>
      <c r="H8" s="210" t="s">
        <v>274</v>
      </c>
      <c r="I8" s="210" t="s">
        <v>292</v>
      </c>
      <c r="J8" s="210" t="s">
        <v>293</v>
      </c>
      <c r="K8" s="210" t="s">
        <v>294</v>
      </c>
      <c r="L8" s="210" t="s">
        <v>322</v>
      </c>
    </row>
    <row r="9" spans="1:12" ht="15" x14ac:dyDescent="0.2">
      <c r="A9" s="299">
        <v>1</v>
      </c>
      <c r="B9" s="423" t="s">
        <v>922</v>
      </c>
      <c r="C9" s="370" t="s">
        <v>926</v>
      </c>
      <c r="D9" s="370" t="s">
        <v>926</v>
      </c>
      <c r="E9" s="370" t="s">
        <v>926</v>
      </c>
      <c r="F9" s="370" t="s">
        <v>926</v>
      </c>
      <c r="G9" s="370" t="s">
        <v>926</v>
      </c>
      <c r="H9" s="370" t="s">
        <v>926</v>
      </c>
      <c r="I9" s="370" t="s">
        <v>926</v>
      </c>
      <c r="J9" s="370" t="s">
        <v>926</v>
      </c>
      <c r="K9" s="370" t="s">
        <v>926</v>
      </c>
      <c r="L9" s="370" t="s">
        <v>926</v>
      </c>
    </row>
    <row r="10" spans="1:12" ht="15" x14ac:dyDescent="0.2">
      <c r="A10" s="299">
        <v>2</v>
      </c>
      <c r="B10" s="423" t="s">
        <v>923</v>
      </c>
      <c r="C10" s="370" t="s">
        <v>926</v>
      </c>
      <c r="D10" s="370" t="s">
        <v>926</v>
      </c>
      <c r="E10" s="370" t="s">
        <v>926</v>
      </c>
      <c r="F10" s="370" t="s">
        <v>926</v>
      </c>
      <c r="G10" s="370" t="s">
        <v>926</v>
      </c>
      <c r="H10" s="370" t="s">
        <v>926</v>
      </c>
      <c r="I10" s="370" t="s">
        <v>926</v>
      </c>
      <c r="J10" s="370" t="s">
        <v>926</v>
      </c>
      <c r="K10" s="370" t="s">
        <v>926</v>
      </c>
      <c r="L10" s="370" t="s">
        <v>926</v>
      </c>
    </row>
    <row r="11" spans="1:12" ht="15" x14ac:dyDescent="0.2">
      <c r="A11" s="299">
        <v>3</v>
      </c>
      <c r="B11" s="423" t="s">
        <v>924</v>
      </c>
      <c r="C11" s="370" t="s">
        <v>926</v>
      </c>
      <c r="D11" s="370" t="s">
        <v>926</v>
      </c>
      <c r="E11" s="370" t="s">
        <v>926</v>
      </c>
      <c r="F11" s="370" t="s">
        <v>926</v>
      </c>
      <c r="G11" s="370" t="s">
        <v>926</v>
      </c>
      <c r="H11" s="370" t="s">
        <v>926</v>
      </c>
      <c r="I11" s="370" t="s">
        <v>926</v>
      </c>
      <c r="J11" s="370" t="s">
        <v>926</v>
      </c>
      <c r="K11" s="370" t="s">
        <v>926</v>
      </c>
      <c r="L11" s="370" t="s">
        <v>926</v>
      </c>
    </row>
    <row r="12" spans="1:12" x14ac:dyDescent="0.2">
      <c r="A12" s="373" t="s">
        <v>19</v>
      </c>
      <c r="B12" s="9"/>
      <c r="C12" s="9"/>
      <c r="D12" s="9"/>
      <c r="E12" s="9"/>
      <c r="F12" s="9"/>
      <c r="G12" s="9"/>
      <c r="H12" s="9"/>
      <c r="I12" s="9"/>
      <c r="J12" s="9"/>
      <c r="K12" s="9"/>
      <c r="L12" s="9"/>
    </row>
    <row r="15" spans="1:12" ht="12.75" customHeight="1" x14ac:dyDescent="0.2">
      <c r="A15" s="212"/>
      <c r="B15" s="212"/>
      <c r="C15" s="212"/>
      <c r="D15" s="212"/>
      <c r="E15" s="212"/>
      <c r="F15" s="212"/>
      <c r="K15" s="213" t="s">
        <v>13</v>
      </c>
    </row>
    <row r="16" spans="1:12" ht="12.75" customHeight="1" x14ac:dyDescent="0.2">
      <c r="A16" s="212"/>
      <c r="B16" s="212"/>
      <c r="C16" s="212"/>
      <c r="D16" s="212"/>
      <c r="E16" s="212" t="s">
        <v>11</v>
      </c>
      <c r="F16" s="212"/>
      <c r="J16" s="618" t="s">
        <v>14</v>
      </c>
      <c r="K16" s="618"/>
      <c r="L16" s="618"/>
    </row>
    <row r="17" spans="1:12" ht="12.75" customHeight="1" x14ac:dyDescent="0.2">
      <c r="A17" s="212"/>
      <c r="B17" s="212"/>
      <c r="C17" s="212"/>
      <c r="D17" s="212"/>
      <c r="E17" s="212"/>
      <c r="F17" s="212"/>
      <c r="J17" s="618" t="s">
        <v>90</v>
      </c>
      <c r="K17" s="618"/>
      <c r="L17" s="618"/>
    </row>
    <row r="18" spans="1:12" x14ac:dyDescent="0.2">
      <c r="A18" s="212" t="s">
        <v>12</v>
      </c>
      <c r="F18" s="212"/>
      <c r="K18" s="214" t="s">
        <v>87</v>
      </c>
    </row>
  </sheetData>
  <mergeCells count="11">
    <mergeCell ref="J17:L17"/>
    <mergeCell ref="A1:K1"/>
    <mergeCell ref="C6:E6"/>
    <mergeCell ref="F6:I6"/>
    <mergeCell ref="J6:L6"/>
    <mergeCell ref="J16:L16"/>
    <mergeCell ref="A6:A7"/>
    <mergeCell ref="B6:B7"/>
    <mergeCell ref="A2:K2"/>
    <mergeCell ref="A4:K4"/>
    <mergeCell ref="J5:L5"/>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2"/>
  <sheetViews>
    <sheetView topLeftCell="A10" zoomScaleSheetLayoutView="80" workbookViewId="0">
      <selection activeCell="A9" sqref="A9:K25"/>
    </sheetView>
  </sheetViews>
  <sheetFormatPr defaultRowHeight="12.75" x14ac:dyDescent="0.2"/>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626" t="s">
        <v>0</v>
      </c>
      <c r="B1" s="626"/>
      <c r="C1" s="626"/>
      <c r="D1" s="626"/>
      <c r="E1" s="626"/>
      <c r="F1" s="626"/>
      <c r="G1" s="626"/>
      <c r="H1" s="626"/>
      <c r="I1" s="307"/>
      <c r="J1" s="307"/>
      <c r="K1" s="244" t="s">
        <v>532</v>
      </c>
    </row>
    <row r="2" spans="1:11" ht="21" x14ac:dyDescent="0.35">
      <c r="A2" s="625" t="s">
        <v>757</v>
      </c>
      <c r="B2" s="625"/>
      <c r="C2" s="625"/>
      <c r="D2" s="625"/>
      <c r="E2" s="625"/>
      <c r="F2" s="625"/>
      <c r="G2" s="625"/>
      <c r="H2" s="625"/>
      <c r="I2" s="205"/>
      <c r="J2" s="205"/>
    </row>
    <row r="3" spans="1:11" ht="15" x14ac:dyDescent="0.3">
      <c r="A3" s="206"/>
      <c r="B3" s="206"/>
      <c r="C3" s="206"/>
      <c r="D3" s="206"/>
      <c r="E3" s="206"/>
      <c r="F3" s="206"/>
      <c r="G3" s="206"/>
      <c r="H3" s="206"/>
      <c r="I3" s="206"/>
      <c r="J3" s="206"/>
    </row>
    <row r="4" spans="1:11" ht="18" x14ac:dyDescent="0.35">
      <c r="A4" s="626" t="s">
        <v>531</v>
      </c>
      <c r="B4" s="626"/>
      <c r="C4" s="626"/>
      <c r="D4" s="626"/>
      <c r="E4" s="626"/>
      <c r="F4" s="626"/>
      <c r="G4" s="626"/>
      <c r="H4" s="626"/>
      <c r="I4" s="307"/>
      <c r="J4" s="307"/>
    </row>
    <row r="5" spans="1:11" ht="15" x14ac:dyDescent="0.3">
      <c r="A5" s="207" t="s">
        <v>260</v>
      </c>
      <c r="B5" s="207"/>
      <c r="C5" s="207"/>
      <c r="D5" s="207"/>
      <c r="E5" s="207"/>
      <c r="F5" s="207"/>
      <c r="G5" s="690" t="s">
        <v>844</v>
      </c>
      <c r="H5" s="690"/>
      <c r="I5" s="690"/>
      <c r="J5" s="690"/>
      <c r="K5" s="690"/>
    </row>
    <row r="6" spans="1:11" ht="21.75" customHeight="1" x14ac:dyDescent="0.2">
      <c r="A6" s="691" t="s">
        <v>2</v>
      </c>
      <c r="B6" s="691" t="s">
        <v>40</v>
      </c>
      <c r="C6" s="517" t="s">
        <v>490</v>
      </c>
      <c r="D6" s="559"/>
      <c r="E6" s="518"/>
      <c r="F6" s="517" t="s">
        <v>493</v>
      </c>
      <c r="G6" s="559"/>
      <c r="H6" s="518"/>
      <c r="I6" s="630" t="s">
        <v>658</v>
      </c>
      <c r="J6" s="630" t="s">
        <v>657</v>
      </c>
      <c r="K6" s="630" t="s">
        <v>81</v>
      </c>
    </row>
    <row r="7" spans="1:11" ht="29.25" customHeight="1" x14ac:dyDescent="0.2">
      <c r="A7" s="692"/>
      <c r="B7" s="692"/>
      <c r="C7" s="5" t="s">
        <v>489</v>
      </c>
      <c r="D7" s="5" t="s">
        <v>491</v>
      </c>
      <c r="E7" s="5" t="s">
        <v>492</v>
      </c>
      <c r="F7" s="5" t="s">
        <v>489</v>
      </c>
      <c r="G7" s="5" t="s">
        <v>491</v>
      </c>
      <c r="H7" s="5" t="s">
        <v>492</v>
      </c>
      <c r="I7" s="631"/>
      <c r="J7" s="631"/>
      <c r="K7" s="631"/>
    </row>
    <row r="8" spans="1:11" ht="15" x14ac:dyDescent="0.2">
      <c r="A8" s="300">
        <v>1</v>
      </c>
      <c r="B8" s="300">
        <v>2</v>
      </c>
      <c r="C8" s="300">
        <v>3</v>
      </c>
      <c r="D8" s="300">
        <v>4</v>
      </c>
      <c r="E8" s="300">
        <v>5</v>
      </c>
      <c r="F8" s="300">
        <v>6</v>
      </c>
      <c r="G8" s="300">
        <v>7</v>
      </c>
      <c r="H8" s="300">
        <v>8</v>
      </c>
      <c r="I8" s="300">
        <v>9</v>
      </c>
      <c r="J8" s="300">
        <v>10</v>
      </c>
      <c r="K8" s="300">
        <v>11</v>
      </c>
    </row>
    <row r="9" spans="1:11" ht="15" x14ac:dyDescent="0.2">
      <c r="A9" s="299">
        <v>1</v>
      </c>
      <c r="B9" s="210"/>
      <c r="C9" s="377"/>
      <c r="D9" s="377"/>
      <c r="E9" s="377"/>
      <c r="F9" s="377"/>
      <c r="G9" s="377"/>
      <c r="H9" s="377"/>
      <c r="I9" s="377"/>
      <c r="J9" s="377"/>
      <c r="K9" s="210"/>
    </row>
    <row r="10" spans="1:11" ht="15" x14ac:dyDescent="0.2">
      <c r="A10" s="299">
        <v>2</v>
      </c>
      <c r="B10" s="210"/>
      <c r="C10" s="377"/>
      <c r="D10" s="377"/>
      <c r="E10" s="377"/>
      <c r="F10" s="377"/>
      <c r="G10" s="377"/>
      <c r="H10" s="377"/>
      <c r="I10" s="377"/>
      <c r="J10" s="377"/>
      <c r="K10" s="210"/>
    </row>
    <row r="11" spans="1:11" ht="15" x14ac:dyDescent="0.2">
      <c r="A11" s="299">
        <v>3</v>
      </c>
      <c r="B11" s="210"/>
      <c r="C11" s="377"/>
      <c r="D11" s="377"/>
      <c r="E11" s="377"/>
      <c r="F11" s="377"/>
      <c r="G11" s="377"/>
      <c r="H11" s="377"/>
      <c r="I11" s="377"/>
      <c r="J11" s="377"/>
      <c r="K11" s="210"/>
    </row>
    <row r="12" spans="1:11" ht="15" x14ac:dyDescent="0.2">
      <c r="A12" s="299">
        <v>4</v>
      </c>
      <c r="B12" s="210"/>
      <c r="C12" s="377"/>
      <c r="D12" s="377"/>
      <c r="E12" s="377"/>
      <c r="F12" s="377"/>
      <c r="G12" s="377"/>
      <c r="H12" s="377"/>
      <c r="I12" s="377"/>
      <c r="J12" s="377"/>
      <c r="K12" s="210"/>
    </row>
    <row r="13" spans="1:11" ht="15" x14ac:dyDescent="0.2">
      <c r="A13" s="299">
        <v>5</v>
      </c>
      <c r="B13" s="210"/>
      <c r="C13" s="377"/>
      <c r="D13" s="377"/>
      <c r="E13" s="377"/>
      <c r="F13" s="377"/>
      <c r="G13" s="377"/>
      <c r="H13" s="377"/>
      <c r="I13" s="377"/>
      <c r="J13" s="377"/>
      <c r="K13" s="210"/>
    </row>
    <row r="14" spans="1:11" ht="15" x14ac:dyDescent="0.2">
      <c r="A14" s="299">
        <v>6</v>
      </c>
      <c r="B14" s="210"/>
      <c r="C14" s="377"/>
      <c r="D14" s="377"/>
      <c r="E14" s="377"/>
      <c r="F14" s="377"/>
      <c r="G14" s="377"/>
      <c r="H14" s="377"/>
      <c r="I14" s="377"/>
      <c r="J14" s="377"/>
      <c r="K14" s="210"/>
    </row>
    <row r="15" spans="1:11" ht="15" x14ac:dyDescent="0.2">
      <c r="A15" s="299">
        <v>7</v>
      </c>
      <c r="B15" s="210"/>
      <c r="C15" s="377"/>
      <c r="D15" s="377"/>
      <c r="E15" s="377"/>
      <c r="F15" s="377"/>
      <c r="G15" s="377"/>
      <c r="H15" s="377"/>
      <c r="I15" s="377"/>
      <c r="J15" s="377"/>
      <c r="K15" s="210"/>
    </row>
    <row r="16" spans="1:11" ht="15" x14ac:dyDescent="0.2">
      <c r="A16" s="299">
        <v>8</v>
      </c>
      <c r="B16" s="210"/>
      <c r="C16" s="377"/>
      <c r="D16" s="377"/>
      <c r="E16" s="377"/>
      <c r="F16" s="377"/>
      <c r="G16" s="377"/>
      <c r="H16" s="377"/>
      <c r="I16" s="377"/>
      <c r="J16" s="377"/>
      <c r="K16" s="210"/>
    </row>
    <row r="17" spans="1:13" ht="15" x14ac:dyDescent="0.2">
      <c r="A17" s="299">
        <v>9</v>
      </c>
      <c r="B17" s="9"/>
      <c r="C17" s="9"/>
      <c r="D17" s="9"/>
      <c r="E17" s="9"/>
      <c r="F17" s="9"/>
      <c r="G17" s="9"/>
      <c r="H17" s="9"/>
      <c r="I17" s="9"/>
      <c r="J17" s="9"/>
      <c r="K17" s="9"/>
      <c r="M17" t="s">
        <v>11</v>
      </c>
    </row>
    <row r="18" spans="1:13" ht="15" x14ac:dyDescent="0.2">
      <c r="A18" s="299">
        <v>10</v>
      </c>
      <c r="B18" s="9"/>
      <c r="C18" s="9"/>
      <c r="D18" s="9"/>
      <c r="E18" s="9"/>
      <c r="F18" s="9"/>
      <c r="G18" s="9"/>
      <c r="H18" s="9"/>
      <c r="I18" s="9"/>
      <c r="J18" s="9"/>
      <c r="K18" s="9"/>
    </row>
    <row r="19" spans="1:13" ht="15" x14ac:dyDescent="0.2">
      <c r="A19" s="299">
        <v>11</v>
      </c>
      <c r="B19" s="9"/>
      <c r="C19" s="9"/>
      <c r="D19" s="9"/>
      <c r="E19" s="9"/>
      <c r="F19" s="9"/>
      <c r="G19" s="9"/>
      <c r="H19" s="9"/>
      <c r="I19" s="9"/>
      <c r="J19" s="9"/>
      <c r="K19" s="9"/>
    </row>
    <row r="20" spans="1:13" ht="15" x14ac:dyDescent="0.2">
      <c r="A20" s="299">
        <v>12</v>
      </c>
      <c r="B20" s="9"/>
      <c r="C20" s="9"/>
      <c r="D20" s="9"/>
      <c r="E20" s="9"/>
      <c r="F20" s="9"/>
      <c r="G20" s="9"/>
      <c r="H20" s="9"/>
      <c r="I20" s="9"/>
      <c r="J20" s="9"/>
      <c r="K20" s="9"/>
    </row>
    <row r="21" spans="1:13" ht="15" x14ac:dyDescent="0.2">
      <c r="A21" s="299">
        <v>13</v>
      </c>
      <c r="B21" s="9"/>
      <c r="C21" s="9"/>
      <c r="D21" s="9"/>
      <c r="E21" s="9"/>
      <c r="F21" s="9"/>
      <c r="G21" s="9"/>
      <c r="H21" s="9"/>
      <c r="I21" s="9"/>
      <c r="J21" s="9"/>
      <c r="K21" s="18" t="s">
        <v>407</v>
      </c>
    </row>
    <row r="22" spans="1:13" ht="15" x14ac:dyDescent="0.2">
      <c r="A22" s="299">
        <v>14</v>
      </c>
      <c r="B22" s="9"/>
      <c r="C22" s="9"/>
      <c r="D22" s="9"/>
      <c r="E22" s="9"/>
      <c r="F22" s="9"/>
      <c r="G22" s="9"/>
      <c r="H22" s="9"/>
      <c r="I22" s="9"/>
      <c r="J22" s="9"/>
      <c r="K22" s="9"/>
    </row>
    <row r="23" spans="1:13" x14ac:dyDescent="0.2">
      <c r="A23" s="18" t="s">
        <v>7</v>
      </c>
      <c r="B23" s="9"/>
      <c r="C23" s="9"/>
      <c r="D23" s="9"/>
      <c r="E23" s="9"/>
      <c r="F23" s="9"/>
      <c r="G23" s="9"/>
      <c r="H23" s="9"/>
      <c r="I23" s="9"/>
      <c r="J23" s="9"/>
      <c r="K23" s="9"/>
    </row>
    <row r="24" spans="1:13" x14ac:dyDescent="0.2">
      <c r="A24" s="18" t="s">
        <v>7</v>
      </c>
      <c r="B24" s="9"/>
      <c r="C24" s="9"/>
      <c r="D24" s="9"/>
      <c r="E24" s="9"/>
      <c r="F24" s="9"/>
      <c r="G24" s="9"/>
      <c r="H24" s="9"/>
      <c r="I24" s="9"/>
      <c r="J24" s="9"/>
      <c r="K24" s="9"/>
    </row>
    <row r="25" spans="1:13" x14ac:dyDescent="0.2">
      <c r="A25" s="29" t="s">
        <v>19</v>
      </c>
      <c r="B25" s="9"/>
      <c r="C25" s="9"/>
      <c r="D25" s="9"/>
      <c r="E25" s="9"/>
      <c r="F25" s="9"/>
      <c r="G25" s="9"/>
      <c r="H25" s="9"/>
      <c r="I25" s="9"/>
      <c r="J25" s="9"/>
      <c r="K25" s="9"/>
    </row>
    <row r="28" spans="1:13" ht="12.75" customHeight="1" x14ac:dyDescent="0.2">
      <c r="A28" s="212"/>
      <c r="B28" s="212"/>
      <c r="C28" s="212"/>
      <c r="D28" s="212"/>
      <c r="E28" s="212"/>
      <c r="F28" s="212"/>
    </row>
    <row r="29" spans="1:13" ht="12.75" customHeight="1" x14ac:dyDescent="0.2">
      <c r="A29" s="212" t="s">
        <v>12</v>
      </c>
      <c r="B29" s="212"/>
      <c r="C29" s="212"/>
      <c r="D29" s="212"/>
      <c r="E29" s="212"/>
      <c r="F29" s="212"/>
      <c r="G29" s="618" t="s">
        <v>13</v>
      </c>
      <c r="H29" s="618"/>
      <c r="I29" s="618"/>
      <c r="J29" s="618"/>
      <c r="K29" s="618"/>
    </row>
    <row r="30" spans="1:13" ht="12.75" customHeight="1" x14ac:dyDescent="0.2">
      <c r="A30" s="212"/>
      <c r="B30" s="212"/>
      <c r="C30" s="212"/>
      <c r="D30" s="212"/>
      <c r="E30" s="212"/>
      <c r="F30" s="212"/>
      <c r="G30" s="618" t="s">
        <v>14</v>
      </c>
      <c r="H30" s="618"/>
      <c r="I30" s="618"/>
      <c r="J30" s="618"/>
      <c r="K30" s="618"/>
    </row>
    <row r="31" spans="1:13" ht="12.75" customHeight="1" x14ac:dyDescent="0.2">
      <c r="F31" s="212"/>
      <c r="H31" s="213" t="s">
        <v>90</v>
      </c>
      <c r="I31" s="213"/>
      <c r="J31" s="213"/>
    </row>
    <row r="32" spans="1:13" x14ac:dyDescent="0.2">
      <c r="H32" s="214" t="s">
        <v>87</v>
      </c>
      <c r="I32" s="214"/>
      <c r="J32" s="214"/>
    </row>
  </sheetData>
  <mergeCells count="13">
    <mergeCell ref="G30:K30"/>
    <mergeCell ref="A6:A7"/>
    <mergeCell ref="B6:B7"/>
    <mergeCell ref="C6:E6"/>
    <mergeCell ref="F6:H6"/>
    <mergeCell ref="G29:K29"/>
    <mergeCell ref="G5:K5"/>
    <mergeCell ref="A1:H1"/>
    <mergeCell ref="A2:H2"/>
    <mergeCell ref="A4:H4"/>
    <mergeCell ref="K6:K7"/>
    <mergeCell ref="I6:I7"/>
    <mergeCell ref="J6:J7"/>
  </mergeCells>
  <printOptions horizontalCentered="1"/>
  <pageMargins left="0.70866141732283472" right="0.70866141732283472" top="0.23622047244094491" bottom="0" header="0.31496062992125984" footer="0.31496062992125984"/>
  <pageSetup paperSize="9" scale="9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5"/>
  <sheetViews>
    <sheetView zoomScale="85" zoomScaleNormal="85" zoomScaleSheetLayoutView="100" workbookViewId="0">
      <selection activeCell="A14" sqref="A14:L14"/>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s>
  <sheetData>
    <row r="1" spans="1:12" ht="15" x14ac:dyDescent="0.2">
      <c r="A1" s="87"/>
      <c r="B1" s="87"/>
      <c r="C1" s="87"/>
      <c r="D1" s="87"/>
      <c r="E1" s="87"/>
      <c r="F1" s="87"/>
      <c r="G1" s="87"/>
      <c r="H1" s="87"/>
      <c r="K1" s="632" t="s">
        <v>91</v>
      </c>
      <c r="L1" s="632"/>
    </row>
    <row r="2" spans="1:12" ht="15.75" x14ac:dyDescent="0.25">
      <c r="A2" s="739" t="s">
        <v>0</v>
      </c>
      <c r="B2" s="739"/>
      <c r="C2" s="739"/>
      <c r="D2" s="739"/>
      <c r="E2" s="739"/>
      <c r="F2" s="739"/>
      <c r="G2" s="739"/>
      <c r="H2" s="739"/>
      <c r="I2" s="87"/>
      <c r="J2" s="87"/>
      <c r="K2" s="87"/>
      <c r="L2" s="87"/>
    </row>
    <row r="3" spans="1:12" ht="20.25" x14ac:dyDescent="0.3">
      <c r="A3" s="610" t="s">
        <v>757</v>
      </c>
      <c r="B3" s="610"/>
      <c r="C3" s="610"/>
      <c r="D3" s="610"/>
      <c r="E3" s="610"/>
      <c r="F3" s="610"/>
      <c r="G3" s="610"/>
      <c r="H3" s="610"/>
      <c r="I3" s="87"/>
      <c r="J3" s="87"/>
      <c r="K3" s="87"/>
      <c r="L3" s="87"/>
    </row>
    <row r="4" spans="1:12" x14ac:dyDescent="0.2">
      <c r="A4" s="87"/>
      <c r="B4" s="87"/>
      <c r="C4" s="87"/>
      <c r="D4" s="87"/>
      <c r="E4" s="87"/>
      <c r="F4" s="87"/>
      <c r="G4" s="87"/>
      <c r="H4" s="87"/>
      <c r="I4" s="87"/>
      <c r="J4" s="87"/>
      <c r="K4" s="87"/>
      <c r="L4" s="87"/>
    </row>
    <row r="5" spans="1:12" ht="15.75" x14ac:dyDescent="0.25">
      <c r="A5" s="611" t="s">
        <v>878</v>
      </c>
      <c r="B5" s="611"/>
      <c r="C5" s="611"/>
      <c r="D5" s="611"/>
      <c r="E5" s="611"/>
      <c r="F5" s="611"/>
      <c r="G5" s="611"/>
      <c r="H5" s="611"/>
      <c r="I5" s="611"/>
      <c r="J5" s="611"/>
      <c r="K5" s="611"/>
      <c r="L5" s="611"/>
    </row>
    <row r="6" spans="1:12" x14ac:dyDescent="0.2">
      <c r="A6" s="87"/>
      <c r="B6" s="87"/>
      <c r="C6" s="87"/>
      <c r="D6" s="87"/>
      <c r="E6" s="87"/>
      <c r="F6" s="87"/>
      <c r="G6" s="87"/>
      <c r="H6" s="87"/>
      <c r="I6" s="87"/>
      <c r="J6" s="87"/>
      <c r="K6" s="87"/>
      <c r="L6" s="87"/>
    </row>
    <row r="7" spans="1:12" x14ac:dyDescent="0.2">
      <c r="A7" s="546" t="s">
        <v>166</v>
      </c>
      <c r="B7" s="546"/>
      <c r="C7" s="87"/>
      <c r="D7" s="87"/>
      <c r="E7" s="87"/>
      <c r="F7" s="87"/>
      <c r="G7" s="87"/>
      <c r="H7" s="302"/>
      <c r="I7" s="87"/>
      <c r="J7" s="87"/>
      <c r="K7" s="87"/>
      <c r="L7" s="87"/>
    </row>
    <row r="8" spans="1:12" ht="18" x14ac:dyDescent="0.25">
      <c r="A8" s="90"/>
      <c r="B8" s="90"/>
      <c r="C8" s="87"/>
      <c r="D8" s="87"/>
      <c r="E8" s="87"/>
      <c r="F8" s="87"/>
      <c r="G8" s="87"/>
      <c r="H8" s="87"/>
      <c r="I8" s="114"/>
      <c r="J8" s="135"/>
      <c r="K8" s="623" t="s">
        <v>844</v>
      </c>
      <c r="L8" s="623"/>
    </row>
    <row r="9" spans="1:12" ht="27.75" customHeight="1" x14ac:dyDescent="0.2">
      <c r="A9" s="737" t="s">
        <v>224</v>
      </c>
      <c r="B9" s="737" t="s">
        <v>223</v>
      </c>
      <c r="C9" s="521" t="s">
        <v>498</v>
      </c>
      <c r="D9" s="521" t="s">
        <v>499</v>
      </c>
      <c r="E9" s="619" t="s">
        <v>500</v>
      </c>
      <c r="F9" s="619"/>
      <c r="G9" s="619" t="s">
        <v>455</v>
      </c>
      <c r="H9" s="619"/>
      <c r="I9" s="619" t="s">
        <v>234</v>
      </c>
      <c r="J9" s="619"/>
      <c r="K9" s="736" t="s">
        <v>235</v>
      </c>
      <c r="L9" s="736"/>
    </row>
    <row r="10" spans="1:12" ht="54" customHeight="1" x14ac:dyDescent="0.2">
      <c r="A10" s="738"/>
      <c r="B10" s="738"/>
      <c r="C10" s="521"/>
      <c r="D10" s="521"/>
      <c r="E10" s="5" t="s">
        <v>222</v>
      </c>
      <c r="F10" s="5" t="s">
        <v>204</v>
      </c>
      <c r="G10" s="5" t="s">
        <v>222</v>
      </c>
      <c r="H10" s="5" t="s">
        <v>204</v>
      </c>
      <c r="I10" s="5" t="s">
        <v>222</v>
      </c>
      <c r="J10" s="5" t="s">
        <v>204</v>
      </c>
      <c r="K10" s="5" t="s">
        <v>731</v>
      </c>
      <c r="L10" s="5" t="s">
        <v>730</v>
      </c>
    </row>
    <row r="11" spans="1:12" s="14" customFormat="1" x14ac:dyDescent="0.2">
      <c r="A11" s="92">
        <v>1</v>
      </c>
      <c r="B11" s="92">
        <v>2</v>
      </c>
      <c r="C11" s="92">
        <v>3</v>
      </c>
      <c r="D11" s="92">
        <v>4</v>
      </c>
      <c r="E11" s="92">
        <v>5</v>
      </c>
      <c r="F11" s="92">
        <v>6</v>
      </c>
      <c r="G11" s="92">
        <v>7</v>
      </c>
      <c r="H11" s="92">
        <v>8</v>
      </c>
      <c r="I11" s="92">
        <v>9</v>
      </c>
      <c r="J11" s="92">
        <v>10</v>
      </c>
      <c r="K11" s="92">
        <v>11</v>
      </c>
      <c r="L11" s="92">
        <v>12</v>
      </c>
    </row>
    <row r="12" spans="1:12" ht="15" x14ac:dyDescent="0.2">
      <c r="A12" s="94">
        <v>1</v>
      </c>
      <c r="B12" s="94" t="s">
        <v>922</v>
      </c>
      <c r="C12" s="478">
        <v>106</v>
      </c>
      <c r="D12" s="476">
        <v>15024</v>
      </c>
      <c r="E12" s="478">
        <v>106</v>
      </c>
      <c r="F12" s="476">
        <v>15024</v>
      </c>
      <c r="G12" s="478">
        <v>116</v>
      </c>
      <c r="H12" s="478">
        <v>16024</v>
      </c>
      <c r="I12" s="478">
        <v>116</v>
      </c>
      <c r="J12" s="478">
        <v>16024</v>
      </c>
      <c r="K12" s="478">
        <v>95</v>
      </c>
      <c r="L12" s="478">
        <v>9</v>
      </c>
    </row>
    <row r="13" spans="1:12" ht="15" x14ac:dyDescent="0.2">
      <c r="A13" s="94">
        <v>2</v>
      </c>
      <c r="B13" s="94" t="s">
        <v>941</v>
      </c>
      <c r="C13" s="478">
        <v>141</v>
      </c>
      <c r="D13" s="476">
        <v>9993</v>
      </c>
      <c r="E13" s="478">
        <v>141</v>
      </c>
      <c r="F13" s="476">
        <v>9993</v>
      </c>
      <c r="G13" s="478">
        <v>161</v>
      </c>
      <c r="H13" s="478">
        <v>10993</v>
      </c>
      <c r="I13" s="478">
        <v>161</v>
      </c>
      <c r="J13" s="478">
        <v>10993</v>
      </c>
      <c r="K13" s="478">
        <v>150</v>
      </c>
      <c r="L13" s="478">
        <v>12</v>
      </c>
    </row>
    <row r="14" spans="1:12" ht="15" x14ac:dyDescent="0.2">
      <c r="A14" s="94">
        <v>3</v>
      </c>
      <c r="B14" s="427" t="s">
        <v>942</v>
      </c>
      <c r="C14" s="478">
        <v>50</v>
      </c>
      <c r="D14" s="476">
        <v>3289</v>
      </c>
      <c r="E14" s="478">
        <v>50</v>
      </c>
      <c r="F14" s="476">
        <v>3289</v>
      </c>
      <c r="G14" s="478">
        <v>55</v>
      </c>
      <c r="H14" s="478">
        <v>4098</v>
      </c>
      <c r="I14" s="478">
        <v>55</v>
      </c>
      <c r="J14" s="478">
        <v>4098</v>
      </c>
      <c r="K14" s="478">
        <v>57</v>
      </c>
      <c r="L14" s="478">
        <v>10</v>
      </c>
    </row>
    <row r="15" spans="1:12" x14ac:dyDescent="0.2">
      <c r="A15" s="91" t="s">
        <v>19</v>
      </c>
      <c r="B15" s="91"/>
      <c r="C15" s="477">
        <f>C12+C13+C14</f>
        <v>297</v>
      </c>
      <c r="D15" s="477">
        <f>D12+D13+D14</f>
        <v>28306</v>
      </c>
      <c r="E15" s="477">
        <v>297</v>
      </c>
      <c r="F15" s="477">
        <v>28306</v>
      </c>
      <c r="G15" s="477">
        <f>G12+G13+G14</f>
        <v>332</v>
      </c>
      <c r="H15" s="477">
        <f>H12+H13+H14</f>
        <v>31115</v>
      </c>
      <c r="I15" s="477">
        <f>I12+I13+I14</f>
        <v>332</v>
      </c>
      <c r="J15" s="477">
        <f>J12+J13+J14</f>
        <v>31115</v>
      </c>
      <c r="K15" s="477">
        <f>K12+K13+K14</f>
        <v>302</v>
      </c>
      <c r="L15" s="477">
        <f>9+12+10</f>
        <v>31</v>
      </c>
    </row>
    <row r="16" spans="1:12" x14ac:dyDescent="0.2">
      <c r="A16" s="97"/>
      <c r="B16" s="97"/>
      <c r="C16" s="87"/>
      <c r="D16" s="87"/>
      <c r="E16" s="87"/>
      <c r="F16" s="87"/>
      <c r="G16" s="87"/>
      <c r="H16" s="87"/>
      <c r="I16" s="87"/>
      <c r="J16" s="87"/>
      <c r="K16" s="87"/>
      <c r="L16" s="87"/>
    </row>
    <row r="17" spans="1:12" x14ac:dyDescent="0.2">
      <c r="A17" s="87"/>
      <c r="B17" s="87"/>
      <c r="C17" s="87"/>
      <c r="D17" s="87"/>
      <c r="E17" s="87"/>
      <c r="F17" s="87"/>
      <c r="G17" s="87"/>
      <c r="H17" s="87"/>
      <c r="I17" s="87"/>
      <c r="J17" s="87"/>
      <c r="K17" s="87"/>
      <c r="L17" s="87"/>
    </row>
    <row r="18" spans="1:12" x14ac:dyDescent="0.2">
      <c r="A18" s="87"/>
      <c r="B18" s="87"/>
      <c r="C18" s="87"/>
      <c r="D18" s="87"/>
      <c r="E18" s="87"/>
      <c r="F18" s="87"/>
      <c r="G18" s="87"/>
      <c r="H18" s="87"/>
      <c r="I18" s="87"/>
      <c r="J18" s="87"/>
      <c r="K18" s="87"/>
      <c r="L18" s="87"/>
    </row>
    <row r="19" spans="1:12" x14ac:dyDescent="0.2">
      <c r="D19">
        <f>H15-D15</f>
        <v>2809</v>
      </c>
    </row>
    <row r="20" spans="1:12" x14ac:dyDescent="0.2">
      <c r="A20" s="740"/>
      <c r="B20" s="740"/>
      <c r="C20" s="740"/>
      <c r="D20" s="740"/>
      <c r="E20" s="740"/>
      <c r="F20" s="740"/>
      <c r="G20" s="740"/>
      <c r="H20" s="740"/>
      <c r="I20" s="740"/>
      <c r="J20" s="740"/>
      <c r="K20" s="740"/>
      <c r="L20" s="740"/>
    </row>
    <row r="21" spans="1:12" x14ac:dyDescent="0.2">
      <c r="A21" s="87"/>
      <c r="B21" s="87"/>
      <c r="C21" s="87"/>
      <c r="D21" s="87"/>
      <c r="E21" s="87"/>
      <c r="F21" s="87"/>
      <c r="G21" s="87"/>
      <c r="H21" s="87"/>
      <c r="I21" s="87"/>
      <c r="J21" s="87"/>
      <c r="K21" s="87"/>
      <c r="L21" s="87"/>
    </row>
    <row r="22" spans="1:12" ht="15.75" x14ac:dyDescent="0.25">
      <c r="A22" s="100" t="s">
        <v>12</v>
      </c>
      <c r="B22" s="100"/>
      <c r="C22" s="100"/>
      <c r="D22" s="100"/>
      <c r="E22" s="100"/>
      <c r="F22" s="100"/>
      <c r="G22" s="100"/>
      <c r="H22" s="100"/>
      <c r="I22" s="735"/>
      <c r="J22" s="735"/>
      <c r="K22" s="87"/>
      <c r="L22" s="87"/>
    </row>
    <row r="23" spans="1:12" ht="15.75" customHeight="1" x14ac:dyDescent="0.2">
      <c r="A23" s="592" t="s">
        <v>14</v>
      </c>
      <c r="B23" s="592"/>
      <c r="C23" s="592"/>
      <c r="D23" s="592"/>
      <c r="E23" s="592"/>
      <c r="F23" s="592"/>
      <c r="G23" s="592"/>
      <c r="H23" s="592"/>
      <c r="I23" s="592"/>
      <c r="J23" s="592"/>
      <c r="K23" s="87"/>
      <c r="L23" s="87"/>
    </row>
    <row r="24" spans="1:12" ht="15.6" customHeight="1" x14ac:dyDescent="0.2">
      <c r="A24" s="592" t="s">
        <v>15</v>
      </c>
      <c r="B24" s="592"/>
      <c r="C24" s="592"/>
      <c r="D24" s="592"/>
      <c r="E24" s="592"/>
      <c r="F24" s="592"/>
      <c r="G24" s="592"/>
      <c r="H24" s="592"/>
      <c r="I24" s="592"/>
      <c r="J24" s="592"/>
      <c r="K24" s="87"/>
      <c r="L24" s="87"/>
    </row>
    <row r="25" spans="1:12" x14ac:dyDescent="0.2">
      <c r="A25" s="87"/>
      <c r="B25" s="87"/>
      <c r="C25" s="87"/>
      <c r="D25" s="87"/>
      <c r="E25" s="87"/>
      <c r="F25" s="87"/>
      <c r="I25" s="35" t="s">
        <v>87</v>
      </c>
      <c r="J25" s="35"/>
      <c r="K25" s="35"/>
      <c r="L25" s="35"/>
    </row>
  </sheetData>
  <mergeCells count="19">
    <mergeCell ref="A24:J24"/>
    <mergeCell ref="B9:B10"/>
    <mergeCell ref="A9:A10"/>
    <mergeCell ref="C9:C10"/>
    <mergeCell ref="A2:H2"/>
    <mergeCell ref="A3:H3"/>
    <mergeCell ref="A20:H20"/>
    <mergeCell ref="I20:L20"/>
    <mergeCell ref="A7:B7"/>
    <mergeCell ref="A5:L5"/>
    <mergeCell ref="K1:L1"/>
    <mergeCell ref="A23:J23"/>
    <mergeCell ref="I22:J22"/>
    <mergeCell ref="G9:H9"/>
    <mergeCell ref="D9:D10"/>
    <mergeCell ref="E9:F9"/>
    <mergeCell ref="I9:J9"/>
    <mergeCell ref="K9:L9"/>
    <mergeCell ref="K8:L8"/>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topLeftCell="A4" zoomScaleSheetLayoutView="100" workbookViewId="0">
      <selection activeCell="A14" sqref="A14:F14"/>
    </sheetView>
  </sheetViews>
  <sheetFormatPr defaultColWidth="8.85546875" defaultRowHeight="12.75" x14ac:dyDescent="0.2"/>
  <cols>
    <col min="1" max="1" width="11.140625" style="87" customWidth="1"/>
    <col min="2" max="2" width="19.140625" style="87" customWidth="1"/>
    <col min="3" max="3" width="20.5703125" style="87" customWidth="1"/>
    <col min="4" max="4" width="22.28515625" style="87" customWidth="1"/>
    <col min="5" max="5" width="25.42578125" style="87" customWidth="1"/>
    <col min="6" max="6" width="27.42578125" style="87" customWidth="1"/>
    <col min="7" max="16384" width="8.85546875" style="87"/>
  </cols>
  <sheetData>
    <row r="1" spans="1:7" ht="12.75" customHeight="1" x14ac:dyDescent="0.2">
      <c r="D1" s="290"/>
      <c r="E1" s="290"/>
      <c r="F1" s="291" t="s">
        <v>104</v>
      </c>
    </row>
    <row r="2" spans="1:7" ht="15" customHeight="1" x14ac:dyDescent="0.25">
      <c r="B2" s="739" t="s">
        <v>0</v>
      </c>
      <c r="C2" s="739"/>
      <c r="D2" s="739"/>
      <c r="E2" s="739"/>
      <c r="F2" s="739"/>
    </row>
    <row r="3" spans="1:7" ht="20.25" x14ac:dyDescent="0.3">
      <c r="B3" s="610" t="s">
        <v>757</v>
      </c>
      <c r="C3" s="610"/>
      <c r="D3" s="610"/>
      <c r="E3" s="610"/>
      <c r="F3" s="610"/>
    </row>
    <row r="4" spans="1:7" ht="11.25" customHeight="1" x14ac:dyDescent="0.2"/>
    <row r="5" spans="1:7" x14ac:dyDescent="0.2">
      <c r="A5" s="742" t="s">
        <v>452</v>
      </c>
      <c r="B5" s="742"/>
      <c r="C5" s="742"/>
      <c r="D5" s="742"/>
      <c r="E5" s="742"/>
      <c r="F5" s="742"/>
    </row>
    <row r="6" spans="1:7" ht="8.4499999999999993" customHeight="1" x14ac:dyDescent="0.25">
      <c r="A6" s="89"/>
      <c r="B6" s="89"/>
      <c r="C6" s="89"/>
      <c r="D6" s="89"/>
      <c r="E6" s="89"/>
      <c r="F6" s="89"/>
    </row>
    <row r="7" spans="1:7" ht="18" customHeight="1" x14ac:dyDescent="0.2">
      <c r="A7" s="546" t="s">
        <v>166</v>
      </c>
      <c r="B7" s="546"/>
    </row>
    <row r="8" spans="1:7" ht="18" hidden="1" customHeight="1" x14ac:dyDescent="0.25">
      <c r="A8" s="90" t="s">
        <v>1</v>
      </c>
    </row>
    <row r="9" spans="1:7" ht="30.6" customHeight="1" x14ac:dyDescent="0.2">
      <c r="A9" s="737" t="s">
        <v>2</v>
      </c>
      <c r="B9" s="737" t="s">
        <v>3</v>
      </c>
      <c r="C9" s="743" t="s">
        <v>448</v>
      </c>
      <c r="D9" s="744"/>
      <c r="E9" s="745" t="s">
        <v>451</v>
      </c>
      <c r="F9" s="745"/>
    </row>
    <row r="10" spans="1:7" s="101" customFormat="1" ht="25.5" x14ac:dyDescent="0.2">
      <c r="A10" s="737"/>
      <c r="B10" s="737"/>
      <c r="C10" s="92" t="s">
        <v>449</v>
      </c>
      <c r="D10" s="92" t="s">
        <v>450</v>
      </c>
      <c r="E10" s="92" t="s">
        <v>449</v>
      </c>
      <c r="F10" s="92" t="s">
        <v>450</v>
      </c>
      <c r="G10" s="121"/>
    </row>
    <row r="11" spans="1:7" s="166" customFormat="1" x14ac:dyDescent="0.2">
      <c r="A11" s="338">
        <v>1</v>
      </c>
      <c r="B11" s="338">
        <v>2</v>
      </c>
      <c r="C11" s="338">
        <v>3</v>
      </c>
      <c r="D11" s="338">
        <v>4</v>
      </c>
      <c r="E11" s="338">
        <v>5</v>
      </c>
      <c r="F11" s="338">
        <v>6</v>
      </c>
    </row>
    <row r="12" spans="1:7" ht="15" x14ac:dyDescent="0.2">
      <c r="A12" s="299">
        <v>1</v>
      </c>
      <c r="B12" s="423" t="s">
        <v>922</v>
      </c>
      <c r="C12" s="94">
        <v>54</v>
      </c>
      <c r="D12" s="94">
        <v>54</v>
      </c>
      <c r="E12" s="94">
        <v>62</v>
      </c>
      <c r="F12" s="94">
        <v>62</v>
      </c>
    </row>
    <row r="13" spans="1:7" ht="15" x14ac:dyDescent="0.2">
      <c r="A13" s="299">
        <v>2</v>
      </c>
      <c r="B13" s="423" t="s">
        <v>923</v>
      </c>
      <c r="C13" s="94">
        <v>98</v>
      </c>
      <c r="D13" s="94">
        <v>98</v>
      </c>
      <c r="E13" s="94">
        <v>63</v>
      </c>
      <c r="F13" s="94">
        <v>63</v>
      </c>
    </row>
    <row r="14" spans="1:7" ht="15" x14ac:dyDescent="0.2">
      <c r="A14" s="299">
        <v>3</v>
      </c>
      <c r="B14" s="423" t="s">
        <v>924</v>
      </c>
      <c r="C14" s="94">
        <v>30</v>
      </c>
      <c r="D14" s="94">
        <v>30</v>
      </c>
      <c r="E14" s="94">
        <v>25</v>
      </c>
      <c r="F14" s="94">
        <v>25</v>
      </c>
    </row>
    <row r="15" spans="1:7" x14ac:dyDescent="0.2">
      <c r="A15" s="91" t="s">
        <v>19</v>
      </c>
      <c r="B15" s="95"/>
      <c r="C15" s="91">
        <f>SUM(C12:C14)</f>
        <v>182</v>
      </c>
      <c r="D15" s="91">
        <f>SUM(D12:D14)</f>
        <v>182</v>
      </c>
      <c r="E15" s="91">
        <f>SUM(E12:E14)</f>
        <v>150</v>
      </c>
      <c r="F15" s="91">
        <f>SUM(F12:F14)</f>
        <v>150</v>
      </c>
    </row>
    <row r="16" spans="1:7" x14ac:dyDescent="0.2">
      <c r="A16" s="98"/>
      <c r="B16" s="99"/>
      <c r="C16" s="99"/>
      <c r="D16" s="99"/>
      <c r="E16" s="99"/>
      <c r="F16" s="99"/>
    </row>
    <row r="17" spans="1:6" x14ac:dyDescent="0.2">
      <c r="C17" s="87" t="s">
        <v>11</v>
      </c>
    </row>
    <row r="18" spans="1:6" ht="15.75" customHeight="1" x14ac:dyDescent="0.25">
      <c r="A18" s="100" t="s">
        <v>12</v>
      </c>
      <c r="B18" s="100"/>
      <c r="C18" s="100"/>
      <c r="D18" s="100"/>
      <c r="E18" s="100"/>
      <c r="F18" s="100"/>
    </row>
    <row r="19" spans="1:6" ht="15.6" customHeight="1" x14ac:dyDescent="0.2">
      <c r="A19" s="592" t="s">
        <v>14</v>
      </c>
      <c r="B19" s="592"/>
      <c r="C19" s="592"/>
      <c r="D19" s="592"/>
      <c r="E19" s="592"/>
      <c r="F19" s="592"/>
    </row>
    <row r="20" spans="1:6" ht="15.75" x14ac:dyDescent="0.2">
      <c r="A20" s="592" t="s">
        <v>15</v>
      </c>
      <c r="B20" s="592"/>
      <c r="C20" s="592"/>
      <c r="D20" s="592"/>
      <c r="E20" s="592"/>
      <c r="F20" s="592"/>
    </row>
    <row r="22" spans="1:6" x14ac:dyDescent="0.2">
      <c r="A22" s="741"/>
      <c r="B22" s="741"/>
      <c r="C22" s="741"/>
      <c r="D22" s="741"/>
      <c r="E22" s="741"/>
      <c r="F22" s="741"/>
    </row>
  </sheetData>
  <mergeCells count="11">
    <mergeCell ref="A20:F20"/>
    <mergeCell ref="A22:F22"/>
    <mergeCell ref="A19:F19"/>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1"/>
  <sheetViews>
    <sheetView topLeftCell="A4" zoomScale="85" zoomScaleNormal="85" zoomScaleSheetLayoutView="100" workbookViewId="0">
      <selection activeCell="L24" sqref="L24"/>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4.42578125" customWidth="1"/>
    <col min="9" max="9" width="19" customWidth="1"/>
    <col min="10" max="10" width="21.5703125" customWidth="1"/>
  </cols>
  <sheetData>
    <row r="1" spans="1:13" ht="15" x14ac:dyDescent="0.2">
      <c r="A1" s="87"/>
      <c r="B1" s="87"/>
      <c r="C1" s="87"/>
      <c r="D1" s="670"/>
      <c r="E1" s="670"/>
      <c r="F1" s="40"/>
      <c r="G1" s="670" t="s">
        <v>454</v>
      </c>
      <c r="H1" s="670"/>
      <c r="I1" s="670"/>
      <c r="J1" s="670"/>
      <c r="K1" s="102"/>
      <c r="L1" s="87"/>
      <c r="M1" s="87"/>
    </row>
    <row r="2" spans="1:13" ht="15.75" x14ac:dyDescent="0.25">
      <c r="A2" s="739" t="s">
        <v>0</v>
      </c>
      <c r="B2" s="739"/>
      <c r="C2" s="739"/>
      <c r="D2" s="739"/>
      <c r="E2" s="739"/>
      <c r="F2" s="739"/>
      <c r="G2" s="739"/>
      <c r="H2" s="739"/>
      <c r="I2" s="739"/>
      <c r="J2" s="739"/>
      <c r="K2" s="87"/>
      <c r="L2" s="87"/>
      <c r="M2" s="87"/>
    </row>
    <row r="3" spans="1:13" ht="18" x14ac:dyDescent="0.25">
      <c r="A3" s="130"/>
      <c r="B3" s="130"/>
      <c r="C3" s="751" t="s">
        <v>757</v>
      </c>
      <c r="D3" s="751"/>
      <c r="E3" s="751"/>
      <c r="F3" s="751"/>
      <c r="G3" s="751"/>
      <c r="H3" s="751"/>
      <c r="I3" s="751"/>
      <c r="J3" s="130"/>
      <c r="K3" s="87"/>
      <c r="L3" s="87"/>
      <c r="M3" s="87"/>
    </row>
    <row r="4" spans="1:13" ht="15.75" x14ac:dyDescent="0.25">
      <c r="A4" s="611" t="s">
        <v>453</v>
      </c>
      <c r="B4" s="611"/>
      <c r="C4" s="611"/>
      <c r="D4" s="611"/>
      <c r="E4" s="611"/>
      <c r="F4" s="611"/>
      <c r="G4" s="611"/>
      <c r="H4" s="611"/>
      <c r="I4" s="611"/>
      <c r="J4" s="611"/>
      <c r="K4" s="87"/>
      <c r="L4" s="87"/>
      <c r="M4" s="87"/>
    </row>
    <row r="5" spans="1:13" ht="15.75" x14ac:dyDescent="0.25">
      <c r="A5" s="546" t="s">
        <v>166</v>
      </c>
      <c r="B5" s="546"/>
      <c r="C5" s="89"/>
      <c r="D5" s="89"/>
      <c r="E5" s="89"/>
      <c r="F5" s="89"/>
      <c r="G5" s="89"/>
      <c r="H5" s="89"/>
      <c r="I5" s="89"/>
      <c r="J5" s="89"/>
      <c r="K5" s="87"/>
      <c r="L5" s="87"/>
      <c r="M5" s="87"/>
    </row>
    <row r="6" spans="1:13" x14ac:dyDescent="0.2">
      <c r="A6" s="87"/>
      <c r="B6" s="87"/>
      <c r="C6" s="87"/>
      <c r="D6" s="87"/>
      <c r="E6" s="87"/>
      <c r="F6" s="87"/>
      <c r="G6" s="87"/>
      <c r="H6" s="87"/>
      <c r="I6" s="87"/>
      <c r="J6" s="87"/>
      <c r="K6" s="87"/>
      <c r="L6" s="87"/>
      <c r="M6" s="87"/>
    </row>
    <row r="7" spans="1:13" ht="18" x14ac:dyDescent="0.25">
      <c r="A7" s="90"/>
      <c r="B7" s="87"/>
      <c r="C7" s="87"/>
      <c r="D7" s="87"/>
      <c r="E7" s="87"/>
      <c r="F7" s="87"/>
      <c r="G7" s="87"/>
      <c r="H7" s="87"/>
      <c r="I7" s="87"/>
      <c r="J7" s="87"/>
      <c r="K7" s="87"/>
      <c r="L7" s="87"/>
      <c r="M7" s="87"/>
    </row>
    <row r="8" spans="1:13" ht="21.75" customHeight="1" x14ac:dyDescent="0.2">
      <c r="A8" s="746" t="s">
        <v>2</v>
      </c>
      <c r="B8" s="746" t="s">
        <v>3</v>
      </c>
      <c r="C8" s="748" t="s">
        <v>143</v>
      </c>
      <c r="D8" s="749"/>
      <c r="E8" s="749"/>
      <c r="F8" s="749"/>
      <c r="G8" s="749"/>
      <c r="H8" s="749"/>
      <c r="I8" s="749"/>
      <c r="J8" s="750"/>
      <c r="K8" s="87"/>
      <c r="L8" s="87"/>
      <c r="M8" s="87"/>
    </row>
    <row r="9" spans="1:13" ht="39.75" customHeight="1" x14ac:dyDescent="0.2">
      <c r="A9" s="747"/>
      <c r="B9" s="747"/>
      <c r="C9" s="386" t="s">
        <v>202</v>
      </c>
      <c r="D9" s="386" t="s">
        <v>123</v>
      </c>
      <c r="E9" s="386" t="s">
        <v>392</v>
      </c>
      <c r="F9" s="137" t="s">
        <v>171</v>
      </c>
      <c r="G9" s="137" t="s">
        <v>124</v>
      </c>
      <c r="H9" s="156" t="s">
        <v>201</v>
      </c>
      <c r="I9" s="156" t="s">
        <v>726</v>
      </c>
      <c r="J9" s="93" t="s">
        <v>19</v>
      </c>
      <c r="K9" s="101"/>
      <c r="L9" s="101"/>
      <c r="M9" s="101"/>
    </row>
    <row r="10" spans="1:13" s="14" customFormat="1" x14ac:dyDescent="0.2">
      <c r="A10" s="339">
        <v>1</v>
      </c>
      <c r="B10" s="339">
        <v>2</v>
      </c>
      <c r="C10" s="339">
        <v>3</v>
      </c>
      <c r="D10" s="339">
        <v>4</v>
      </c>
      <c r="E10" s="339">
        <v>5</v>
      </c>
      <c r="F10" s="339">
        <v>6</v>
      </c>
      <c r="G10" s="339">
        <v>7</v>
      </c>
      <c r="H10" s="340">
        <v>8</v>
      </c>
      <c r="I10" s="340">
        <v>9</v>
      </c>
      <c r="J10" s="341">
        <v>10</v>
      </c>
      <c r="K10" s="101"/>
      <c r="L10" s="101"/>
      <c r="M10" s="101"/>
    </row>
    <row r="11" spans="1:13" x14ac:dyDescent="0.2">
      <c r="A11" s="94">
        <v>1</v>
      </c>
      <c r="B11" s="95"/>
      <c r="C11" s="95"/>
      <c r="D11" s="95"/>
      <c r="E11" s="95"/>
      <c r="F11" s="95"/>
      <c r="G11" s="95"/>
      <c r="H11" s="157"/>
      <c r="I11" s="157"/>
      <c r="J11" s="96"/>
      <c r="K11" s="87"/>
      <c r="L11" s="87"/>
      <c r="M11" s="87"/>
    </row>
    <row r="12" spans="1:13" x14ac:dyDescent="0.2">
      <c r="A12" s="94">
        <v>2</v>
      </c>
      <c r="B12" s="95"/>
      <c r="C12" s="95"/>
      <c r="D12" s="95"/>
      <c r="E12" s="95"/>
      <c r="F12" s="95"/>
      <c r="G12" s="95"/>
      <c r="H12" s="157"/>
      <c r="I12" s="157"/>
      <c r="J12" s="96"/>
      <c r="K12" s="87"/>
      <c r="L12" s="87"/>
      <c r="M12" s="87"/>
    </row>
    <row r="13" spans="1:13" x14ac:dyDescent="0.2">
      <c r="A13" s="94">
        <v>3</v>
      </c>
      <c r="B13" s="95"/>
      <c r="C13" s="95"/>
      <c r="D13" s="95"/>
      <c r="E13" s="95"/>
      <c r="F13" s="95"/>
      <c r="G13" s="95"/>
      <c r="H13" s="157"/>
      <c r="I13" s="157"/>
      <c r="J13" s="96"/>
      <c r="K13" s="87"/>
      <c r="L13" s="87"/>
      <c r="M13" s="87"/>
    </row>
    <row r="14" spans="1:13" x14ac:dyDescent="0.2">
      <c r="A14" s="91" t="s">
        <v>19</v>
      </c>
      <c r="B14" s="95"/>
      <c r="C14" s="95"/>
      <c r="D14" s="95"/>
      <c r="E14" s="95"/>
      <c r="F14" s="95"/>
      <c r="G14" s="95"/>
      <c r="H14" s="157"/>
      <c r="I14" s="157"/>
      <c r="J14" s="96"/>
      <c r="L14" s="87"/>
      <c r="M14" s="87"/>
    </row>
    <row r="15" spans="1:13" x14ac:dyDescent="0.2">
      <c r="A15" s="98"/>
      <c r="B15" s="99"/>
      <c r="C15" s="99"/>
      <c r="D15" s="99"/>
      <c r="E15" s="99"/>
      <c r="F15" s="99"/>
      <c r="G15" s="99"/>
      <c r="H15" s="99"/>
      <c r="I15" s="99"/>
      <c r="J15" s="99"/>
      <c r="K15" s="87"/>
      <c r="L15" s="87"/>
      <c r="M15" s="87"/>
    </row>
    <row r="16" spans="1:13" x14ac:dyDescent="0.2">
      <c r="A16" s="98"/>
      <c r="B16" s="99"/>
      <c r="C16" s="99"/>
      <c r="D16" s="99"/>
      <c r="E16" s="99"/>
      <c r="F16" s="99"/>
      <c r="G16" s="99"/>
      <c r="H16" s="99"/>
      <c r="I16" s="99"/>
      <c r="J16" s="99"/>
      <c r="K16" s="87"/>
      <c r="L16" s="87"/>
      <c r="M16" s="87"/>
    </row>
    <row r="17" spans="1:13" x14ac:dyDescent="0.2">
      <c r="A17" s="428" t="s">
        <v>943</v>
      </c>
      <c r="B17" s="387"/>
      <c r="C17" s="387"/>
      <c r="D17" s="387"/>
      <c r="E17" s="87"/>
      <c r="F17" s="87"/>
      <c r="G17" s="87"/>
      <c r="H17" s="87"/>
      <c r="I17" s="87"/>
      <c r="J17" s="87"/>
      <c r="K17" s="87"/>
      <c r="L17" s="87"/>
      <c r="M17" s="87"/>
    </row>
    <row r="18" spans="1:13" ht="13.5" customHeight="1" x14ac:dyDescent="0.2">
      <c r="A18" s="121" t="s">
        <v>944</v>
      </c>
      <c r="B18" s="387"/>
      <c r="C18" s="387"/>
      <c r="D18" s="387"/>
      <c r="E18" s="87"/>
      <c r="F18" s="87"/>
      <c r="G18" s="87"/>
      <c r="H18" s="87"/>
      <c r="I18" s="87"/>
      <c r="J18" s="87"/>
      <c r="K18" s="87"/>
      <c r="L18" s="87"/>
      <c r="M18" s="87"/>
    </row>
    <row r="19" spans="1:13" x14ac:dyDescent="0.2">
      <c r="A19" s="87"/>
      <c r="B19" s="87"/>
      <c r="C19" s="87"/>
      <c r="D19" s="87"/>
      <c r="E19" s="87"/>
      <c r="F19" s="87"/>
      <c r="G19" s="87"/>
      <c r="H19" s="87"/>
      <c r="I19" s="87"/>
      <c r="J19" s="87"/>
    </row>
    <row r="20" spans="1:13" x14ac:dyDescent="0.2">
      <c r="A20" s="87" t="s">
        <v>125</v>
      </c>
      <c r="B20" s="87"/>
      <c r="C20" s="87"/>
      <c r="D20" s="87"/>
      <c r="E20" s="87"/>
      <c r="F20" s="87"/>
      <c r="G20" s="87"/>
      <c r="H20" s="87"/>
      <c r="I20" s="87"/>
      <c r="J20" s="87"/>
      <c r="K20" s="740"/>
      <c r="L20" s="740"/>
      <c r="M20" s="740"/>
    </row>
    <row r="21" spans="1:13" x14ac:dyDescent="0.2">
      <c r="A21" s="87" t="s">
        <v>203</v>
      </c>
      <c r="B21" s="87"/>
      <c r="C21" s="87"/>
      <c r="D21" s="87"/>
      <c r="E21" s="87"/>
      <c r="F21" s="87"/>
      <c r="G21" s="87"/>
      <c r="H21" s="87"/>
      <c r="I21" s="87"/>
      <c r="J21" s="87"/>
      <c r="K21" s="87"/>
      <c r="L21" s="87"/>
      <c r="M21" s="87"/>
    </row>
    <row r="22" spans="1:13" x14ac:dyDescent="0.2">
      <c r="A22" t="s">
        <v>126</v>
      </c>
      <c r="K22" s="87"/>
      <c r="L22" s="87"/>
      <c r="M22" s="87"/>
    </row>
    <row r="23" spans="1:13" x14ac:dyDescent="0.2">
      <c r="A23" s="740" t="s">
        <v>127</v>
      </c>
      <c r="B23" s="740"/>
      <c r="C23" s="740"/>
      <c r="D23" s="740"/>
      <c r="E23" s="740"/>
      <c r="F23" s="740"/>
      <c r="G23" s="740"/>
      <c r="H23" s="740"/>
      <c r="I23" s="740"/>
      <c r="J23" s="740"/>
      <c r="K23" s="87"/>
      <c r="L23" s="87"/>
      <c r="M23" s="87"/>
    </row>
    <row r="24" spans="1:13" ht="15.75" x14ac:dyDescent="0.2">
      <c r="A24" s="752" t="s">
        <v>128</v>
      </c>
      <c r="B24" s="752"/>
      <c r="C24" s="752"/>
      <c r="D24" s="752"/>
      <c r="E24" s="87"/>
      <c r="F24" s="87"/>
      <c r="G24" s="87"/>
      <c r="H24" s="87"/>
      <c r="I24" s="87"/>
      <c r="J24" s="87"/>
      <c r="K24" s="138"/>
      <c r="L24" s="87"/>
      <c r="M24" s="87"/>
    </row>
    <row r="25" spans="1:13" ht="15.75" customHeight="1" x14ac:dyDescent="0.2">
      <c r="A25" s="387" t="s">
        <v>172</v>
      </c>
      <c r="B25" s="387"/>
      <c r="C25" s="387"/>
      <c r="D25" s="387"/>
      <c r="E25" s="87"/>
      <c r="F25" s="87"/>
      <c r="G25" s="87"/>
      <c r="H25" s="87"/>
      <c r="I25" s="87"/>
      <c r="J25" s="87"/>
      <c r="K25" s="87"/>
      <c r="L25" s="87"/>
      <c r="M25" s="87"/>
    </row>
    <row r="26" spans="1:13" ht="15.75" customHeight="1" x14ac:dyDescent="0.2">
      <c r="A26" s="387"/>
      <c r="B26" s="387"/>
      <c r="C26" s="387"/>
      <c r="D26" s="387"/>
      <c r="E26" s="87"/>
      <c r="F26" s="87"/>
      <c r="G26" s="87"/>
      <c r="H26" s="87"/>
      <c r="I26" s="87"/>
      <c r="J26" s="87"/>
      <c r="K26" s="138"/>
      <c r="L26" s="87"/>
      <c r="M26" s="87"/>
    </row>
    <row r="27" spans="1:13" ht="15.75" x14ac:dyDescent="0.25">
      <c r="A27" s="100" t="s">
        <v>12</v>
      </c>
      <c r="B27" s="100"/>
      <c r="C27" s="100"/>
      <c r="D27" s="100"/>
      <c r="E27" s="100"/>
      <c r="F27" s="100"/>
      <c r="G27" s="100"/>
      <c r="H27" s="100"/>
      <c r="I27" s="100"/>
      <c r="J27" s="138" t="s">
        <v>13</v>
      </c>
      <c r="K27" s="35"/>
      <c r="L27" s="35"/>
      <c r="M27" s="87"/>
    </row>
    <row r="28" spans="1:13" ht="15.75" x14ac:dyDescent="0.2">
      <c r="A28" s="592" t="s">
        <v>14</v>
      </c>
      <c r="B28" s="592"/>
      <c r="C28" s="592"/>
      <c r="D28" s="592"/>
      <c r="E28" s="592"/>
      <c r="F28" s="592"/>
      <c r="G28" s="592"/>
      <c r="H28" s="592"/>
      <c r="I28" s="592"/>
      <c r="J28" s="592"/>
      <c r="K28" s="87"/>
      <c r="L28" s="87"/>
      <c r="M28" s="87"/>
    </row>
    <row r="29" spans="1:13" ht="15.75" x14ac:dyDescent="0.2">
      <c r="A29" s="592" t="s">
        <v>15</v>
      </c>
      <c r="B29" s="592"/>
      <c r="C29" s="592"/>
      <c r="D29" s="592"/>
      <c r="E29" s="592"/>
      <c r="F29" s="592"/>
      <c r="G29" s="592"/>
      <c r="H29" s="592"/>
      <c r="I29" s="592"/>
      <c r="J29" s="592"/>
    </row>
    <row r="30" spans="1:13" x14ac:dyDescent="0.2">
      <c r="A30" s="87"/>
      <c r="B30" s="87"/>
      <c r="C30" s="87"/>
      <c r="D30" s="87"/>
      <c r="E30" s="87"/>
      <c r="F30" s="87"/>
      <c r="G30" s="547" t="s">
        <v>87</v>
      </c>
      <c r="H30" s="547"/>
      <c r="I30" s="547"/>
      <c r="J30" s="547"/>
    </row>
    <row r="31" spans="1:13" x14ac:dyDescent="0.2">
      <c r="A31" s="741"/>
      <c r="B31" s="741"/>
      <c r="C31" s="741"/>
      <c r="D31" s="741"/>
      <c r="E31" s="741"/>
      <c r="F31" s="741"/>
      <c r="G31" s="741"/>
      <c r="H31" s="741"/>
      <c r="I31" s="741"/>
      <c r="J31" s="741"/>
    </row>
  </sheetData>
  <mergeCells count="17">
    <mergeCell ref="A5:B5"/>
    <mergeCell ref="A28:J28"/>
    <mergeCell ref="A23:D23"/>
    <mergeCell ref="E23:J23"/>
    <mergeCell ref="A24:D24"/>
    <mergeCell ref="C3:I3"/>
    <mergeCell ref="D1:E1"/>
    <mergeCell ref="G1:J1"/>
    <mergeCell ref="A2:J2"/>
    <mergeCell ref="A4:J4"/>
    <mergeCell ref="A29:J29"/>
    <mergeCell ref="G30:J30"/>
    <mergeCell ref="A31:J31"/>
    <mergeCell ref="K20:M20"/>
    <mergeCell ref="A8:A9"/>
    <mergeCell ref="B8:B9"/>
    <mergeCell ref="C8:J8"/>
  </mergeCells>
  <phoneticPr fontId="0" type="noConversion"/>
  <printOptions horizontalCentered="1"/>
  <pageMargins left="0.70866141732283472" right="0.70866141732283472" top="0.23622047244094491" bottom="0" header="0.31496062992125984" footer="0.31496062992125984"/>
  <pageSetup paperSize="9" scale="92"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25"/>
  <sheetViews>
    <sheetView zoomScale="80" zoomScaleNormal="80" zoomScaleSheetLayoutView="76" workbookViewId="0">
      <selection activeCell="A14" sqref="A14:M14"/>
    </sheetView>
  </sheetViews>
  <sheetFormatPr defaultRowHeight="12.75" x14ac:dyDescent="0.2"/>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x14ac:dyDescent="0.2">
      <c r="A1" s="87"/>
      <c r="B1" s="87"/>
      <c r="C1" s="87"/>
      <c r="D1" s="87"/>
      <c r="E1" s="87"/>
      <c r="F1" s="87"/>
      <c r="G1" s="87"/>
      <c r="H1" s="87"/>
      <c r="I1" s="87"/>
      <c r="J1" s="87"/>
      <c r="K1" s="87"/>
      <c r="L1" s="670" t="s">
        <v>554</v>
      </c>
      <c r="M1" s="670"/>
      <c r="N1" s="102"/>
      <c r="O1" s="87"/>
      <c r="P1" s="87"/>
    </row>
    <row r="2" spans="1:26" ht="15.75" x14ac:dyDescent="0.25">
      <c r="A2" s="739" t="s">
        <v>0</v>
      </c>
      <c r="B2" s="739"/>
      <c r="C2" s="739"/>
      <c r="D2" s="739"/>
      <c r="E2" s="739"/>
      <c r="F2" s="739"/>
      <c r="G2" s="739"/>
      <c r="H2" s="739"/>
      <c r="I2" s="739"/>
      <c r="J2" s="739"/>
      <c r="K2" s="739"/>
      <c r="L2" s="739"/>
      <c r="M2" s="739"/>
      <c r="N2" s="87"/>
      <c r="O2" s="87"/>
      <c r="P2" s="87"/>
    </row>
    <row r="3" spans="1:26" ht="20.25" x14ac:dyDescent="0.3">
      <c r="A3" s="610" t="s">
        <v>757</v>
      </c>
      <c r="B3" s="610"/>
      <c r="C3" s="610"/>
      <c r="D3" s="610"/>
      <c r="E3" s="610"/>
      <c r="F3" s="610"/>
      <c r="G3" s="610"/>
      <c r="H3" s="610"/>
      <c r="I3" s="610"/>
      <c r="J3" s="610"/>
      <c r="K3" s="610"/>
      <c r="L3" s="610"/>
      <c r="M3" s="610"/>
      <c r="N3" s="87"/>
      <c r="O3" s="87"/>
      <c r="P3" s="87"/>
    </row>
    <row r="4" spans="1:26" x14ac:dyDescent="0.2">
      <c r="A4" s="87"/>
      <c r="B4" s="87"/>
      <c r="C4" s="87"/>
      <c r="D4" s="87"/>
      <c r="E4" s="87"/>
      <c r="F4" s="87"/>
      <c r="G4" s="87"/>
      <c r="H4" s="87"/>
      <c r="I4" s="87"/>
      <c r="J4" s="87"/>
      <c r="K4" s="87"/>
      <c r="L4" s="87"/>
      <c r="M4" s="87"/>
      <c r="N4" s="87"/>
      <c r="O4" s="87"/>
      <c r="P4" s="87"/>
    </row>
    <row r="5" spans="1:26" ht="15.75" x14ac:dyDescent="0.25">
      <c r="A5" s="611" t="s">
        <v>553</v>
      </c>
      <c r="B5" s="611"/>
      <c r="C5" s="611"/>
      <c r="D5" s="611"/>
      <c r="E5" s="611"/>
      <c r="F5" s="611"/>
      <c r="G5" s="611"/>
      <c r="H5" s="611"/>
      <c r="I5" s="611"/>
      <c r="J5" s="611"/>
      <c r="K5" s="611"/>
      <c r="L5" s="611"/>
      <c r="M5" s="611"/>
      <c r="N5" s="87"/>
      <c r="O5" s="87"/>
      <c r="P5" s="87"/>
    </row>
    <row r="6" spans="1:26" x14ac:dyDescent="0.2">
      <c r="A6" s="87"/>
      <c r="B6" s="87"/>
      <c r="C6" s="87"/>
      <c r="D6" s="87"/>
      <c r="E6" s="87"/>
      <c r="F6" s="87"/>
      <c r="G6" s="87"/>
      <c r="H6" s="87"/>
      <c r="I6" s="87"/>
      <c r="J6" s="87"/>
      <c r="K6" s="87"/>
      <c r="L6" s="87"/>
      <c r="M6" s="87"/>
      <c r="N6" s="87"/>
      <c r="O6" s="87"/>
      <c r="P6" s="87"/>
    </row>
    <row r="7" spans="1:26" x14ac:dyDescent="0.2">
      <c r="A7" s="546" t="s">
        <v>166</v>
      </c>
      <c r="B7" s="546"/>
      <c r="C7" s="31"/>
      <c r="D7" s="31"/>
      <c r="E7" s="31"/>
      <c r="F7" s="87"/>
      <c r="G7" s="87"/>
      <c r="H7" s="87"/>
      <c r="I7" s="87"/>
      <c r="J7" s="87"/>
      <c r="K7" s="87"/>
      <c r="L7" s="87"/>
      <c r="M7" s="87"/>
      <c r="N7" s="87"/>
      <c r="O7" s="87"/>
      <c r="P7" s="87"/>
    </row>
    <row r="8" spans="1:26" ht="18" x14ac:dyDescent="0.25">
      <c r="A8" s="90"/>
      <c r="B8" s="90"/>
      <c r="C8" s="90"/>
      <c r="D8" s="90"/>
      <c r="E8" s="90"/>
      <c r="F8" s="87"/>
      <c r="G8" s="87"/>
      <c r="H8" s="87"/>
      <c r="I8" s="87"/>
      <c r="J8" s="87"/>
      <c r="K8" s="87"/>
      <c r="L8" s="87"/>
      <c r="M8" s="87"/>
      <c r="N8" s="87"/>
      <c r="O8" s="87"/>
      <c r="P8" s="87"/>
    </row>
    <row r="9" spans="1:26" ht="19.899999999999999" customHeight="1" x14ac:dyDescent="0.2">
      <c r="A9" s="737" t="s">
        <v>2</v>
      </c>
      <c r="B9" s="737" t="s">
        <v>3</v>
      </c>
      <c r="C9" s="754" t="s">
        <v>123</v>
      </c>
      <c r="D9" s="754"/>
      <c r="E9" s="755"/>
      <c r="F9" s="753" t="s">
        <v>124</v>
      </c>
      <c r="G9" s="754"/>
      <c r="H9" s="754"/>
      <c r="I9" s="755"/>
      <c r="J9" s="753" t="s">
        <v>201</v>
      </c>
      <c r="K9" s="754"/>
      <c r="L9" s="754"/>
      <c r="M9" s="755"/>
      <c r="Y9" s="9"/>
      <c r="Z9" s="12"/>
    </row>
    <row r="10" spans="1:26" ht="45.75" customHeight="1" x14ac:dyDescent="0.2">
      <c r="A10" s="737"/>
      <c r="B10" s="737"/>
      <c r="C10" s="140" t="s">
        <v>394</v>
      </c>
      <c r="D10" s="4" t="s">
        <v>391</v>
      </c>
      <c r="E10" s="140" t="s">
        <v>204</v>
      </c>
      <c r="F10" s="4" t="s">
        <v>389</v>
      </c>
      <c r="G10" s="140" t="s">
        <v>390</v>
      </c>
      <c r="H10" s="4" t="s">
        <v>391</v>
      </c>
      <c r="I10" s="140" t="s">
        <v>204</v>
      </c>
      <c r="J10" s="4" t="s">
        <v>393</v>
      </c>
      <c r="K10" s="140" t="s">
        <v>390</v>
      </c>
      <c r="L10" s="4" t="s">
        <v>391</v>
      </c>
      <c r="M10" s="5" t="s">
        <v>204</v>
      </c>
    </row>
    <row r="11" spans="1:26" s="14" customFormat="1" x14ac:dyDescent="0.2">
      <c r="A11" s="339">
        <v>1</v>
      </c>
      <c r="B11" s="339">
        <v>2</v>
      </c>
      <c r="C11" s="339">
        <v>3</v>
      </c>
      <c r="D11" s="339">
        <v>4</v>
      </c>
      <c r="E11" s="339">
        <v>5</v>
      </c>
      <c r="F11" s="339">
        <v>6</v>
      </c>
      <c r="G11" s="339">
        <v>7</v>
      </c>
      <c r="H11" s="339">
        <v>8</v>
      </c>
      <c r="I11" s="339">
        <v>9</v>
      </c>
      <c r="J11" s="339">
        <v>10</v>
      </c>
      <c r="K11" s="339">
        <v>11</v>
      </c>
      <c r="L11" s="339">
        <v>12</v>
      </c>
      <c r="M11" s="339">
        <v>13</v>
      </c>
    </row>
    <row r="12" spans="1:26" ht="15" x14ac:dyDescent="0.2">
      <c r="A12" s="94">
        <v>1</v>
      </c>
      <c r="B12" s="423" t="s">
        <v>922</v>
      </c>
      <c r="C12" s="94">
        <v>38</v>
      </c>
      <c r="D12" s="94">
        <v>116</v>
      </c>
      <c r="E12" s="299">
        <v>16024</v>
      </c>
      <c r="F12" s="94" t="s">
        <v>926</v>
      </c>
      <c r="G12" s="94" t="s">
        <v>926</v>
      </c>
      <c r="H12" s="94" t="s">
        <v>926</v>
      </c>
      <c r="I12" s="94" t="s">
        <v>926</v>
      </c>
      <c r="J12" s="94" t="s">
        <v>926</v>
      </c>
      <c r="K12" s="94" t="s">
        <v>926</v>
      </c>
      <c r="L12" s="94" t="s">
        <v>926</v>
      </c>
      <c r="M12" s="94" t="s">
        <v>926</v>
      </c>
    </row>
    <row r="13" spans="1:26" ht="15" x14ac:dyDescent="0.2">
      <c r="A13" s="94">
        <v>2</v>
      </c>
      <c r="B13" s="423" t="s">
        <v>923</v>
      </c>
      <c r="C13" s="94">
        <v>109</v>
      </c>
      <c r="D13" s="94">
        <v>161</v>
      </c>
      <c r="E13" s="299">
        <v>10993</v>
      </c>
      <c r="F13" s="94" t="s">
        <v>926</v>
      </c>
      <c r="G13" s="94" t="s">
        <v>926</v>
      </c>
      <c r="H13" s="94" t="s">
        <v>926</v>
      </c>
      <c r="I13" s="94" t="s">
        <v>926</v>
      </c>
      <c r="J13" s="94" t="s">
        <v>926</v>
      </c>
      <c r="K13" s="94" t="s">
        <v>926</v>
      </c>
      <c r="L13" s="94" t="s">
        <v>926</v>
      </c>
      <c r="M13" s="94" t="s">
        <v>926</v>
      </c>
    </row>
    <row r="14" spans="1:26" ht="15" x14ac:dyDescent="0.2">
      <c r="A14" s="94">
        <v>3</v>
      </c>
      <c r="B14" s="423" t="s">
        <v>924</v>
      </c>
      <c r="C14" s="94">
        <v>37</v>
      </c>
      <c r="D14" s="94">
        <v>55</v>
      </c>
      <c r="E14" s="299">
        <v>4098</v>
      </c>
      <c r="F14" s="94" t="s">
        <v>926</v>
      </c>
      <c r="G14" s="94" t="s">
        <v>926</v>
      </c>
      <c r="H14" s="94" t="s">
        <v>926</v>
      </c>
      <c r="I14" s="94" t="s">
        <v>926</v>
      </c>
      <c r="J14" s="94" t="s">
        <v>926</v>
      </c>
      <c r="K14" s="94" t="s">
        <v>926</v>
      </c>
      <c r="L14" s="94" t="s">
        <v>926</v>
      </c>
      <c r="M14" s="94" t="s">
        <v>926</v>
      </c>
    </row>
    <row r="15" spans="1:26" x14ac:dyDescent="0.2">
      <c r="A15" s="91" t="s">
        <v>19</v>
      </c>
      <c r="B15" s="91"/>
      <c r="C15" s="91">
        <f>SUM(C12:C14)</f>
        <v>184</v>
      </c>
      <c r="D15" s="91">
        <f>SUM(D12:D14)</f>
        <v>332</v>
      </c>
      <c r="E15" s="91">
        <f>SUM(E12:E14)</f>
        <v>31115</v>
      </c>
      <c r="F15" s="91" t="s">
        <v>926</v>
      </c>
      <c r="G15" s="91" t="s">
        <v>926</v>
      </c>
      <c r="H15" s="91" t="s">
        <v>926</v>
      </c>
      <c r="I15" s="91" t="s">
        <v>926</v>
      </c>
      <c r="J15" s="91" t="s">
        <v>926</v>
      </c>
      <c r="K15" s="91" t="s">
        <v>926</v>
      </c>
      <c r="L15" s="91" t="s">
        <v>926</v>
      </c>
      <c r="M15" s="91" t="s">
        <v>926</v>
      </c>
    </row>
    <row r="16" spans="1:26" x14ac:dyDescent="0.2">
      <c r="A16" s="97"/>
      <c r="B16" s="97"/>
      <c r="C16" s="97"/>
      <c r="D16" s="97"/>
      <c r="E16" s="97"/>
      <c r="F16" s="87"/>
      <c r="G16" s="87"/>
      <c r="H16" s="87"/>
      <c r="I16" s="87"/>
      <c r="J16" s="87"/>
      <c r="K16" s="87"/>
      <c r="L16" s="87"/>
      <c r="M16" s="87"/>
      <c r="N16" s="87"/>
      <c r="O16" s="87"/>
      <c r="P16" s="87"/>
    </row>
    <row r="17" spans="1:16" x14ac:dyDescent="0.2">
      <c r="A17" s="87"/>
      <c r="B17" s="87"/>
      <c r="C17" s="87"/>
      <c r="D17" s="87"/>
      <c r="E17" s="87"/>
      <c r="F17" s="87"/>
      <c r="G17" s="87"/>
      <c r="H17" s="87"/>
      <c r="I17" s="87"/>
      <c r="J17" s="87"/>
      <c r="K17" s="87"/>
      <c r="L17" s="87"/>
      <c r="M17" s="87"/>
      <c r="N17" s="87"/>
      <c r="O17" s="87"/>
      <c r="P17" s="87"/>
    </row>
    <row r="18" spans="1:16" x14ac:dyDescent="0.2">
      <c r="A18" s="87"/>
      <c r="B18" s="87"/>
      <c r="C18" s="87"/>
      <c r="D18" s="87"/>
      <c r="E18" s="87"/>
      <c r="F18" s="87"/>
      <c r="G18" s="87"/>
      <c r="H18" s="87"/>
      <c r="I18" s="87"/>
      <c r="J18" s="87"/>
      <c r="K18" s="87"/>
      <c r="L18" s="87"/>
      <c r="M18" s="87"/>
      <c r="N18" s="87"/>
      <c r="O18" s="87"/>
      <c r="P18" s="87"/>
    </row>
    <row r="20" spans="1:16" x14ac:dyDescent="0.2">
      <c r="A20" s="740"/>
      <c r="B20" s="740"/>
      <c r="C20" s="740"/>
      <c r="D20" s="740"/>
      <c r="E20" s="740"/>
      <c r="F20" s="740"/>
      <c r="G20" s="740"/>
      <c r="H20" s="740"/>
      <c r="I20" s="740"/>
      <c r="J20" s="740"/>
      <c r="K20" s="740"/>
      <c r="L20" s="740"/>
      <c r="M20" s="105"/>
      <c r="N20" s="740"/>
      <c r="O20" s="740"/>
      <c r="P20" s="740"/>
    </row>
    <row r="21" spans="1:16" x14ac:dyDescent="0.2">
      <c r="A21" s="87"/>
      <c r="B21" s="87"/>
      <c r="C21" s="87"/>
      <c r="D21" s="87"/>
      <c r="E21" s="87"/>
      <c r="F21" s="87"/>
      <c r="G21" s="87"/>
      <c r="H21" s="87"/>
      <c r="I21" s="87"/>
      <c r="J21" s="87"/>
      <c r="K21" s="87"/>
      <c r="L21" s="87"/>
      <c r="M21" s="87"/>
      <c r="N21" s="87"/>
      <c r="O21" s="87"/>
      <c r="P21" s="87"/>
    </row>
    <row r="22" spans="1:16" ht="15.75" x14ac:dyDescent="0.25">
      <c r="A22" s="100" t="s">
        <v>12</v>
      </c>
      <c r="B22" s="100"/>
      <c r="C22" s="100"/>
      <c r="D22" s="100"/>
      <c r="E22" s="100"/>
      <c r="F22" s="100"/>
      <c r="G22" s="100"/>
      <c r="H22" s="100"/>
      <c r="I22" s="100"/>
      <c r="J22" s="100"/>
      <c r="K22" s="735" t="s">
        <v>13</v>
      </c>
      <c r="L22" s="735"/>
      <c r="M22" s="735"/>
      <c r="N22" s="138"/>
      <c r="O22" s="87"/>
      <c r="P22" s="87"/>
    </row>
    <row r="23" spans="1:16" ht="15.75" x14ac:dyDescent="0.2">
      <c r="A23" s="592" t="s">
        <v>14</v>
      </c>
      <c r="B23" s="592"/>
      <c r="C23" s="592"/>
      <c r="D23" s="592"/>
      <c r="E23" s="592"/>
      <c r="F23" s="592"/>
      <c r="G23" s="592"/>
      <c r="H23" s="592"/>
      <c r="I23" s="592"/>
      <c r="J23" s="592"/>
      <c r="K23" s="592"/>
      <c r="L23" s="592"/>
      <c r="M23" s="592"/>
      <c r="N23" s="87"/>
      <c r="O23" s="87"/>
      <c r="P23" s="87"/>
    </row>
    <row r="24" spans="1:16" ht="15.6" customHeight="1" x14ac:dyDescent="0.2">
      <c r="A24" s="592" t="s">
        <v>15</v>
      </c>
      <c r="B24" s="592"/>
      <c r="C24" s="592"/>
      <c r="D24" s="592"/>
      <c r="E24" s="592"/>
      <c r="F24" s="592"/>
      <c r="G24" s="592"/>
      <c r="H24" s="592"/>
      <c r="I24" s="592"/>
      <c r="J24" s="592"/>
      <c r="K24" s="592"/>
      <c r="L24" s="592"/>
      <c r="M24" s="592"/>
      <c r="N24" s="138"/>
      <c r="O24" s="87"/>
      <c r="P24" s="87"/>
    </row>
    <row r="25" spans="1:16" x14ac:dyDescent="0.2">
      <c r="A25" s="87"/>
      <c r="B25" s="87"/>
      <c r="C25" s="87"/>
      <c r="D25" s="87"/>
      <c r="E25" s="87"/>
      <c r="F25" s="87"/>
      <c r="G25" s="87"/>
      <c r="L25" s="35" t="s">
        <v>87</v>
      </c>
      <c r="M25" s="35"/>
      <c r="N25" s="35"/>
      <c r="O25" s="35"/>
      <c r="P25" s="35"/>
    </row>
  </sheetData>
  <mergeCells count="15">
    <mergeCell ref="N20:P20"/>
    <mergeCell ref="C9:E9"/>
    <mergeCell ref="L1:M1"/>
    <mergeCell ref="A2:M2"/>
    <mergeCell ref="A3:M3"/>
    <mergeCell ref="A5:M5"/>
    <mergeCell ref="A7:B7"/>
    <mergeCell ref="K22:M22"/>
    <mergeCell ref="A23:M23"/>
    <mergeCell ref="A9:A10"/>
    <mergeCell ref="B9:B10"/>
    <mergeCell ref="A24:M24"/>
    <mergeCell ref="F9:I9"/>
    <mergeCell ref="J9:M9"/>
    <mergeCell ref="A20:L20"/>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2"/>
  <sheetViews>
    <sheetView topLeftCell="A10" zoomScaleSheetLayoutView="84" workbookViewId="0">
      <selection activeCell="M39" sqref="M39"/>
    </sheetView>
  </sheetViews>
  <sheetFormatPr defaultRowHeight="12.75" x14ac:dyDescent="0.2"/>
  <cols>
    <col min="1" max="1" width="5.85546875" customWidth="1"/>
    <col min="6" max="6" width="13.42578125" customWidth="1"/>
    <col min="7" max="7" width="14.85546875" customWidth="1"/>
    <col min="8" max="8" width="12.42578125" customWidth="1"/>
    <col min="9" max="9" width="15.28515625" customWidth="1"/>
    <col min="10" max="10" width="14.28515625" customWidth="1"/>
    <col min="11" max="11" width="15.7109375" customWidth="1"/>
    <col min="12" max="12" width="9.140625" hidden="1" customWidth="1"/>
  </cols>
  <sheetData>
    <row r="1" spans="1:12" ht="18" x14ac:dyDescent="0.35">
      <c r="A1" s="626" t="s">
        <v>0</v>
      </c>
      <c r="B1" s="626"/>
      <c r="C1" s="626"/>
      <c r="D1" s="626"/>
      <c r="E1" s="626"/>
      <c r="F1" s="626"/>
      <c r="G1" s="626"/>
      <c r="H1" s="626"/>
      <c r="I1" s="626"/>
      <c r="J1" s="756" t="s">
        <v>533</v>
      </c>
      <c r="K1" s="756"/>
    </row>
    <row r="2" spans="1:12" ht="21" x14ac:dyDescent="0.35">
      <c r="A2" s="625" t="s">
        <v>757</v>
      </c>
      <c r="B2" s="625"/>
      <c r="C2" s="625"/>
      <c r="D2" s="625"/>
      <c r="E2" s="625"/>
      <c r="F2" s="625"/>
      <c r="G2" s="625"/>
      <c r="H2" s="625"/>
      <c r="I2" s="625"/>
      <c r="J2" s="625"/>
      <c r="K2" s="625"/>
    </row>
    <row r="3" spans="1:12" ht="15" x14ac:dyDescent="0.3">
      <c r="A3" s="206"/>
      <c r="B3" s="206"/>
      <c r="C3" s="206"/>
      <c r="D3" s="206"/>
      <c r="E3" s="206"/>
      <c r="F3" s="206"/>
      <c r="G3" s="206"/>
      <c r="H3" s="206"/>
      <c r="I3" s="206"/>
      <c r="J3" s="206"/>
      <c r="K3" s="206"/>
    </row>
    <row r="4" spans="1:12" ht="27" customHeight="1" x14ac:dyDescent="0.3">
      <c r="A4" s="757" t="s">
        <v>712</v>
      </c>
      <c r="B4" s="757"/>
      <c r="C4" s="757"/>
      <c r="D4" s="757"/>
      <c r="E4" s="757"/>
      <c r="F4" s="757"/>
      <c r="G4" s="757"/>
      <c r="H4" s="757"/>
      <c r="I4" s="757"/>
      <c r="J4" s="757"/>
      <c r="K4" s="757"/>
    </row>
    <row r="5" spans="1:12" ht="15" x14ac:dyDescent="0.3">
      <c r="A5" s="207" t="s">
        <v>260</v>
      </c>
      <c r="B5" s="207"/>
      <c r="C5" s="207"/>
      <c r="D5" s="207"/>
      <c r="E5" s="207"/>
      <c r="F5" s="207"/>
      <c r="G5" s="207"/>
      <c r="H5" s="207"/>
      <c r="I5" s="206"/>
      <c r="J5" s="758" t="s">
        <v>844</v>
      </c>
      <c r="K5" s="758"/>
      <c r="L5" s="758"/>
    </row>
    <row r="6" spans="1:12" ht="27.75" customHeight="1" x14ac:dyDescent="0.2">
      <c r="A6" s="693" t="s">
        <v>2</v>
      </c>
      <c r="B6" s="693" t="s">
        <v>3</v>
      </c>
      <c r="C6" s="693" t="s">
        <v>303</v>
      </c>
      <c r="D6" s="693" t="s">
        <v>304</v>
      </c>
      <c r="E6" s="693"/>
      <c r="F6" s="693"/>
      <c r="G6" s="693"/>
      <c r="H6" s="693"/>
      <c r="I6" s="694" t="s">
        <v>305</v>
      </c>
      <c r="J6" s="695"/>
      <c r="K6" s="696"/>
    </row>
    <row r="7" spans="1:12" ht="90" customHeight="1" x14ac:dyDescent="0.2">
      <c r="A7" s="693"/>
      <c r="B7" s="693"/>
      <c r="C7" s="693"/>
      <c r="D7" s="237" t="s">
        <v>306</v>
      </c>
      <c r="E7" s="237" t="s">
        <v>204</v>
      </c>
      <c r="F7" s="237" t="s">
        <v>456</v>
      </c>
      <c r="G7" s="237" t="s">
        <v>307</v>
      </c>
      <c r="H7" s="237" t="s">
        <v>429</v>
      </c>
      <c r="I7" s="237" t="s">
        <v>308</v>
      </c>
      <c r="J7" s="237" t="s">
        <v>309</v>
      </c>
      <c r="K7" s="237" t="s">
        <v>310</v>
      </c>
    </row>
    <row r="8" spans="1:12" ht="15" x14ac:dyDescent="0.2">
      <c r="A8" s="210" t="s">
        <v>267</v>
      </c>
      <c r="B8" s="210" t="s">
        <v>268</v>
      </c>
      <c r="C8" s="210" t="s">
        <v>269</v>
      </c>
      <c r="D8" s="210" t="s">
        <v>270</v>
      </c>
      <c r="E8" s="210" t="s">
        <v>271</v>
      </c>
      <c r="F8" s="210" t="s">
        <v>272</v>
      </c>
      <c r="G8" s="210" t="s">
        <v>273</v>
      </c>
      <c r="H8" s="210" t="s">
        <v>274</v>
      </c>
      <c r="I8" s="210" t="s">
        <v>292</v>
      </c>
      <c r="J8" s="210" t="s">
        <v>293</v>
      </c>
      <c r="K8" s="210" t="s">
        <v>294</v>
      </c>
    </row>
    <row r="9" spans="1:12" x14ac:dyDescent="0.2">
      <c r="A9" s="8">
        <v>1</v>
      </c>
      <c r="B9" s="9"/>
      <c r="C9" s="9"/>
      <c r="D9" s="9"/>
      <c r="E9" s="9"/>
      <c r="F9" s="9"/>
      <c r="G9" s="9"/>
      <c r="H9" s="9"/>
      <c r="I9" s="9"/>
      <c r="J9" s="9"/>
      <c r="K9" s="9"/>
    </row>
    <row r="10" spans="1:12" x14ac:dyDescent="0.2">
      <c r="A10" s="8">
        <v>2</v>
      </c>
      <c r="B10" s="9"/>
      <c r="C10" s="9"/>
      <c r="D10" s="9"/>
      <c r="E10" s="9"/>
      <c r="F10" s="9"/>
      <c r="G10" s="9"/>
      <c r="H10" s="9"/>
      <c r="I10" s="9"/>
      <c r="J10" s="9"/>
      <c r="K10" s="9"/>
    </row>
    <row r="11" spans="1:12" x14ac:dyDescent="0.2">
      <c r="A11" s="8">
        <v>3</v>
      </c>
      <c r="B11" s="9"/>
      <c r="C11" s="9"/>
      <c r="D11" s="9"/>
      <c r="E11" s="9"/>
      <c r="F11" s="9"/>
      <c r="G11" s="9"/>
      <c r="H11" s="9"/>
      <c r="I11" s="9"/>
      <c r="J11" s="9"/>
      <c r="K11" s="9"/>
    </row>
    <row r="12" spans="1:12" x14ac:dyDescent="0.2">
      <c r="A12" s="8">
        <v>4</v>
      </c>
      <c r="B12" s="9"/>
      <c r="C12" s="9"/>
      <c r="D12" s="9"/>
      <c r="E12" s="9"/>
      <c r="F12" s="9"/>
      <c r="G12" s="9"/>
      <c r="H12" s="9"/>
      <c r="I12" s="9"/>
      <c r="J12" s="9"/>
      <c r="K12" s="9"/>
    </row>
    <row r="13" spans="1:12" x14ac:dyDescent="0.2">
      <c r="A13" s="8">
        <v>5</v>
      </c>
      <c r="B13" s="9"/>
      <c r="C13" s="9"/>
      <c r="D13" s="9"/>
      <c r="E13" s="9"/>
      <c r="F13" s="9"/>
      <c r="G13" s="9"/>
      <c r="H13" s="9"/>
      <c r="I13" s="9"/>
      <c r="J13" s="9"/>
      <c r="K13" s="9"/>
    </row>
    <row r="14" spans="1:12" x14ac:dyDescent="0.2">
      <c r="A14" s="8">
        <v>6</v>
      </c>
      <c r="B14" s="9"/>
      <c r="C14" s="9"/>
      <c r="D14" s="9"/>
      <c r="E14" s="9"/>
      <c r="F14" s="9"/>
      <c r="G14" s="9"/>
      <c r="H14" s="9"/>
      <c r="I14" s="9"/>
      <c r="J14" s="9"/>
      <c r="K14" s="9"/>
    </row>
    <row r="15" spans="1:12" x14ac:dyDescent="0.2">
      <c r="A15" s="8">
        <v>7</v>
      </c>
      <c r="B15" s="9"/>
      <c r="C15" s="9"/>
      <c r="D15" s="9"/>
      <c r="E15" s="9"/>
      <c r="F15" s="9"/>
      <c r="G15" s="9"/>
      <c r="H15" s="9"/>
      <c r="I15" s="9"/>
      <c r="J15" s="9"/>
      <c r="K15" s="9"/>
    </row>
    <row r="16" spans="1:12" x14ac:dyDescent="0.2">
      <c r="A16" s="8">
        <v>8</v>
      </c>
      <c r="B16" s="9"/>
      <c r="C16" s="9"/>
      <c r="D16" s="9"/>
      <c r="E16" s="9"/>
      <c r="F16" s="9"/>
      <c r="G16" s="9"/>
      <c r="H16" s="9"/>
      <c r="I16" s="9"/>
      <c r="J16" s="9"/>
      <c r="K16" s="9"/>
    </row>
    <row r="17" spans="1:12" x14ac:dyDescent="0.2">
      <c r="A17" s="8">
        <v>9</v>
      </c>
      <c r="B17" s="9"/>
      <c r="C17" s="9"/>
      <c r="D17" s="9"/>
      <c r="E17" s="9"/>
      <c r="F17" s="9"/>
      <c r="G17" s="9"/>
      <c r="H17" s="9"/>
      <c r="I17" s="9"/>
      <c r="J17" s="9"/>
      <c r="K17" s="9"/>
    </row>
    <row r="18" spans="1:12" x14ac:dyDescent="0.2">
      <c r="A18" s="8">
        <v>10</v>
      </c>
      <c r="B18" s="9"/>
      <c r="C18" s="9"/>
      <c r="D18" s="9"/>
      <c r="E18" s="9"/>
      <c r="F18" s="9"/>
      <c r="G18" s="9"/>
      <c r="H18" s="9"/>
      <c r="I18" s="9"/>
      <c r="J18" s="9"/>
      <c r="K18" s="9"/>
    </row>
    <row r="19" spans="1:12" x14ac:dyDescent="0.2">
      <c r="A19" s="8">
        <v>11</v>
      </c>
      <c r="B19" s="9"/>
      <c r="C19" s="9"/>
      <c r="D19" s="9"/>
      <c r="E19" s="9"/>
      <c r="F19" s="9"/>
      <c r="G19" s="9"/>
      <c r="H19" s="9"/>
      <c r="I19" s="9"/>
      <c r="J19" s="9"/>
      <c r="K19" s="9"/>
    </row>
    <row r="20" spans="1:12" x14ac:dyDescent="0.2">
      <c r="A20" s="8">
        <v>12</v>
      </c>
      <c r="B20" s="9"/>
      <c r="C20" s="9"/>
      <c r="D20" s="9"/>
      <c r="E20" s="9"/>
      <c r="F20" s="9"/>
      <c r="G20" s="9"/>
      <c r="H20" s="9"/>
      <c r="I20" s="9"/>
      <c r="J20" s="9"/>
      <c r="K20" s="9"/>
    </row>
    <row r="21" spans="1:12" x14ac:dyDescent="0.2">
      <c r="A21" s="8">
        <v>13</v>
      </c>
      <c r="B21" s="9"/>
      <c r="C21" s="9"/>
      <c r="D21" s="9"/>
      <c r="E21" s="9"/>
      <c r="F21" s="9"/>
      <c r="G21" s="9"/>
      <c r="H21" s="9"/>
      <c r="I21" s="9"/>
      <c r="J21" s="9"/>
      <c r="K21" s="9"/>
    </row>
    <row r="22" spans="1:12" x14ac:dyDescent="0.2">
      <c r="A22" s="8">
        <v>14</v>
      </c>
      <c r="B22" s="9"/>
      <c r="C22" s="9"/>
      <c r="D22" s="9"/>
      <c r="E22" s="9"/>
      <c r="F22" s="9"/>
      <c r="G22" s="9"/>
      <c r="H22" s="9"/>
      <c r="I22" s="9"/>
      <c r="J22" s="9"/>
      <c r="K22" s="9"/>
    </row>
    <row r="23" spans="1:12" x14ac:dyDescent="0.2">
      <c r="A23" s="370" t="s">
        <v>7</v>
      </c>
      <c r="B23" s="9"/>
      <c r="C23" s="9"/>
      <c r="D23" s="9"/>
      <c r="E23" s="9"/>
      <c r="F23" s="9"/>
      <c r="G23" s="9"/>
      <c r="H23" s="9"/>
      <c r="I23" s="9"/>
      <c r="J23" s="9"/>
      <c r="K23" s="9"/>
    </row>
    <row r="24" spans="1:12" x14ac:dyDescent="0.2">
      <c r="A24" s="370" t="s">
        <v>7</v>
      </c>
      <c r="B24" s="9"/>
      <c r="C24" s="9"/>
      <c r="D24" s="9"/>
      <c r="E24" s="9"/>
      <c r="F24" s="9"/>
      <c r="G24" s="9"/>
      <c r="H24" s="9"/>
      <c r="I24" s="9"/>
      <c r="J24" s="9"/>
      <c r="K24" s="9"/>
    </row>
    <row r="25" spans="1:12" x14ac:dyDescent="0.2">
      <c r="A25" s="29" t="s">
        <v>19</v>
      </c>
      <c r="B25" s="9"/>
      <c r="C25" s="9"/>
      <c r="D25" s="9"/>
      <c r="E25" s="9"/>
      <c r="F25" s="9"/>
      <c r="G25" s="9"/>
      <c r="H25" s="9"/>
      <c r="I25" s="9"/>
      <c r="J25" s="9"/>
      <c r="K25" s="9"/>
    </row>
    <row r="27" spans="1:12" x14ac:dyDescent="0.2">
      <c r="A27" s="14" t="s">
        <v>457</v>
      </c>
    </row>
    <row r="29" spans="1:12" x14ac:dyDescent="0.2">
      <c r="A29" s="212"/>
      <c r="B29" s="212"/>
      <c r="C29" s="212"/>
      <c r="D29" s="212"/>
      <c r="I29" s="618" t="s">
        <v>13</v>
      </c>
      <c r="J29" s="618"/>
      <c r="K29" s="618"/>
    </row>
    <row r="30" spans="1:12" ht="15" customHeight="1" x14ac:dyDescent="0.2">
      <c r="A30" s="212"/>
      <c r="B30" s="212"/>
      <c r="C30" s="212"/>
      <c r="D30" s="212"/>
      <c r="I30" s="618" t="s">
        <v>14</v>
      </c>
      <c r="J30" s="618"/>
      <c r="K30" s="618"/>
      <c r="L30" s="227"/>
    </row>
    <row r="31" spans="1:12" ht="15" customHeight="1" x14ac:dyDescent="0.2">
      <c r="A31" s="212"/>
      <c r="B31" s="212"/>
      <c r="C31" s="212"/>
      <c r="D31" s="212"/>
      <c r="I31" s="618" t="s">
        <v>90</v>
      </c>
      <c r="J31" s="618"/>
      <c r="K31" s="618"/>
      <c r="L31" s="227"/>
    </row>
    <row r="32" spans="1:12" x14ac:dyDescent="0.2">
      <c r="A32" s="212" t="s">
        <v>12</v>
      </c>
      <c r="C32" s="212"/>
      <c r="D32" s="212"/>
      <c r="I32" s="615" t="s">
        <v>87</v>
      </c>
      <c r="J32" s="615"/>
      <c r="K32" s="217"/>
    </row>
  </sheetData>
  <mergeCells count="14">
    <mergeCell ref="I31:K31"/>
    <mergeCell ref="I32:J32"/>
    <mergeCell ref="A1:I1"/>
    <mergeCell ref="J1:K1"/>
    <mergeCell ref="A2:K2"/>
    <mergeCell ref="A4:K4"/>
    <mergeCell ref="J5:L5"/>
    <mergeCell ref="A6:A7"/>
    <mergeCell ref="B6:B7"/>
    <mergeCell ref="C6:C7"/>
    <mergeCell ref="D6:H6"/>
    <mergeCell ref="I6:K6"/>
    <mergeCell ref="I29:K29"/>
    <mergeCell ref="I30:K30"/>
  </mergeCells>
  <printOptions horizontalCentered="1"/>
  <pageMargins left="0.70866141732283472" right="0.70866141732283472" top="0.23622047244094491"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V40"/>
  <sheetViews>
    <sheetView topLeftCell="A19" zoomScaleSheetLayoutView="86" workbookViewId="0">
      <selection activeCell="K36" sqref="K36"/>
    </sheetView>
  </sheetViews>
  <sheetFormatPr defaultRowHeight="12.75" x14ac:dyDescent="0.2"/>
  <cols>
    <col min="1" max="1" width="4.85546875" customWidth="1"/>
    <col min="2" max="2" width="19.5703125" customWidth="1"/>
    <col min="3" max="18" width="7" customWidth="1"/>
    <col min="19" max="19" width="10.5703125" customWidth="1"/>
    <col min="20" max="20" width="9.85546875" customWidth="1"/>
    <col min="21" max="21" width="8.7109375" customWidth="1"/>
    <col min="22" max="22" width="11.5703125" customWidth="1"/>
    <col min="28" max="28" width="11" customWidth="1"/>
    <col min="29" max="30" width="8.85546875" hidden="1" customWidth="1"/>
  </cols>
  <sheetData>
    <row r="2" spans="1:256" x14ac:dyDescent="0.2">
      <c r="G2" s="547"/>
      <c r="H2" s="547"/>
      <c r="I2" s="547"/>
      <c r="J2" s="547"/>
      <c r="K2" s="547"/>
      <c r="L2" s="547"/>
      <c r="M2" s="547"/>
      <c r="N2" s="547"/>
      <c r="O2" s="547"/>
      <c r="P2" s="1"/>
      <c r="Q2" s="1"/>
      <c r="R2" s="1"/>
      <c r="T2" s="47" t="s">
        <v>62</v>
      </c>
    </row>
    <row r="3" spans="1:256" ht="15" x14ac:dyDescent="0.25">
      <c r="A3" s="512" t="s">
        <v>60</v>
      </c>
      <c r="B3" s="512"/>
      <c r="C3" s="512"/>
      <c r="D3" s="512"/>
      <c r="E3" s="512"/>
      <c r="F3" s="512"/>
      <c r="G3" s="512"/>
      <c r="H3" s="512"/>
      <c r="I3" s="512"/>
      <c r="J3" s="512"/>
      <c r="K3" s="512"/>
      <c r="L3" s="512"/>
      <c r="M3" s="512"/>
      <c r="N3" s="512"/>
      <c r="O3" s="512"/>
      <c r="P3" s="512"/>
      <c r="Q3" s="512"/>
      <c r="R3" s="512"/>
      <c r="S3" s="512"/>
      <c r="T3" s="512"/>
      <c r="U3" s="512"/>
    </row>
    <row r="4" spans="1:256" ht="15.75" x14ac:dyDescent="0.25">
      <c r="A4" s="543" t="s">
        <v>757</v>
      </c>
      <c r="B4" s="543"/>
      <c r="C4" s="543"/>
      <c r="D4" s="543"/>
      <c r="E4" s="543"/>
      <c r="F4" s="543"/>
      <c r="G4" s="543"/>
      <c r="H4" s="543"/>
      <c r="I4" s="543"/>
      <c r="J4" s="543"/>
      <c r="K4" s="543"/>
      <c r="L4" s="543"/>
      <c r="M4" s="543"/>
      <c r="N4" s="543"/>
      <c r="O4" s="543"/>
      <c r="P4" s="543"/>
      <c r="Q4" s="543"/>
      <c r="R4" s="543"/>
      <c r="S4" s="543"/>
      <c r="T4" s="543"/>
      <c r="U4" s="54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x14ac:dyDescent="0.25">
      <c r="A6" s="587" t="s">
        <v>807</v>
      </c>
      <c r="B6" s="587"/>
      <c r="C6" s="587"/>
      <c r="D6" s="587"/>
      <c r="E6" s="587"/>
      <c r="F6" s="587"/>
      <c r="G6" s="587"/>
      <c r="H6" s="587"/>
      <c r="I6" s="587"/>
      <c r="J6" s="587"/>
      <c r="K6" s="587"/>
      <c r="L6" s="587"/>
      <c r="M6" s="587"/>
      <c r="N6" s="587"/>
      <c r="O6" s="587"/>
      <c r="P6" s="587"/>
      <c r="Q6" s="587"/>
      <c r="R6" s="587"/>
      <c r="S6" s="587"/>
      <c r="T6" s="587"/>
      <c r="U6" s="587"/>
    </row>
    <row r="7" spans="1:256" ht="15.75" x14ac:dyDescent="0.25">
      <c r="A7" s="46"/>
      <c r="B7" s="46"/>
      <c r="C7" s="46"/>
      <c r="D7" s="46"/>
      <c r="E7" s="46"/>
      <c r="F7" s="46"/>
      <c r="G7" s="46"/>
      <c r="H7" s="46"/>
      <c r="I7" s="46"/>
      <c r="J7" s="46"/>
      <c r="K7" s="46"/>
      <c r="L7" s="46"/>
      <c r="M7" s="46"/>
      <c r="N7" s="46"/>
      <c r="O7" s="46"/>
      <c r="P7" s="46"/>
      <c r="Q7" s="46"/>
      <c r="R7" s="46"/>
      <c r="S7" s="46"/>
      <c r="T7" s="46"/>
      <c r="U7" s="46"/>
    </row>
    <row r="8" spans="1:256" ht="15.75" x14ac:dyDescent="0.25">
      <c r="A8" s="546" t="s">
        <v>166</v>
      </c>
      <c r="B8" s="546"/>
      <c r="C8" s="546"/>
      <c r="D8" s="31"/>
      <c r="E8" s="31"/>
      <c r="F8" s="31"/>
      <c r="G8" s="46"/>
      <c r="H8" s="46"/>
      <c r="I8" s="46"/>
      <c r="J8" s="46"/>
      <c r="K8" s="46"/>
      <c r="L8" s="46"/>
      <c r="M8" s="46"/>
      <c r="N8" s="46"/>
      <c r="O8" s="46"/>
      <c r="P8" s="46"/>
      <c r="Q8" s="46"/>
      <c r="R8" s="46"/>
      <c r="S8" s="46"/>
      <c r="T8" s="46"/>
      <c r="U8" s="46"/>
    </row>
    <row r="10" spans="1:256" ht="15" x14ac:dyDescent="0.25">
      <c r="U10" s="581" t="s">
        <v>468</v>
      </c>
      <c r="V10" s="581"/>
      <c r="W10" s="15"/>
      <c r="X10" s="15"/>
      <c r="Y10" s="15"/>
      <c r="Z10" s="15"/>
      <c r="AA10" s="15"/>
      <c r="AB10" s="556"/>
      <c r="AC10" s="556"/>
      <c r="AD10" s="556"/>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x14ac:dyDescent="0.2">
      <c r="A11" s="576" t="s">
        <v>2</v>
      </c>
      <c r="B11" s="576" t="s">
        <v>114</v>
      </c>
      <c r="C11" s="561" t="s">
        <v>158</v>
      </c>
      <c r="D11" s="562"/>
      <c r="E11" s="562"/>
      <c r="F11" s="563"/>
      <c r="G11" s="578" t="s">
        <v>842</v>
      </c>
      <c r="H11" s="579"/>
      <c r="I11" s="579"/>
      <c r="J11" s="579"/>
      <c r="K11" s="579"/>
      <c r="L11" s="579"/>
      <c r="M11" s="579"/>
      <c r="N11" s="579"/>
      <c r="O11" s="579"/>
      <c r="P11" s="579"/>
      <c r="Q11" s="579"/>
      <c r="R11" s="580"/>
      <c r="S11" s="582" t="s">
        <v>251</v>
      </c>
      <c r="T11" s="583"/>
      <c r="U11" s="583"/>
      <c r="V11" s="583"/>
      <c r="W11" s="126"/>
      <c r="X11" s="126"/>
      <c r="Y11" s="126"/>
      <c r="Z11" s="126"/>
      <c r="AA11" s="126"/>
      <c r="AB11" s="126"/>
      <c r="AC11" s="126"/>
      <c r="AD11" s="126"/>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
      <c r="A12" s="577"/>
      <c r="B12" s="577"/>
      <c r="C12" s="564"/>
      <c r="D12" s="565"/>
      <c r="E12" s="565"/>
      <c r="F12" s="566"/>
      <c r="G12" s="554" t="s">
        <v>180</v>
      </c>
      <c r="H12" s="560"/>
      <c r="I12" s="560"/>
      <c r="J12" s="555"/>
      <c r="K12" s="554" t="s">
        <v>181</v>
      </c>
      <c r="L12" s="560"/>
      <c r="M12" s="560"/>
      <c r="N12" s="555"/>
      <c r="O12" s="541" t="s">
        <v>19</v>
      </c>
      <c r="P12" s="541"/>
      <c r="Q12" s="541"/>
      <c r="R12" s="541"/>
      <c r="S12" s="584"/>
      <c r="T12" s="585"/>
      <c r="U12" s="585"/>
      <c r="V12" s="585"/>
      <c r="W12" s="126"/>
      <c r="X12" s="126"/>
      <c r="Y12" s="126"/>
      <c r="Z12" s="126"/>
      <c r="AA12" s="126"/>
      <c r="AB12" s="126"/>
      <c r="AC12" s="126"/>
      <c r="AD12" s="126"/>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x14ac:dyDescent="0.2">
      <c r="A13" s="169"/>
      <c r="B13" s="169"/>
      <c r="C13" s="168" t="s">
        <v>252</v>
      </c>
      <c r="D13" s="168" t="s">
        <v>253</v>
      </c>
      <c r="E13" s="168" t="s">
        <v>254</v>
      </c>
      <c r="F13" s="168" t="s">
        <v>94</v>
      </c>
      <c r="G13" s="168" t="s">
        <v>252</v>
      </c>
      <c r="H13" s="168" t="s">
        <v>253</v>
      </c>
      <c r="I13" s="168" t="s">
        <v>254</v>
      </c>
      <c r="J13" s="168" t="s">
        <v>19</v>
      </c>
      <c r="K13" s="168" t="s">
        <v>252</v>
      </c>
      <c r="L13" s="168" t="s">
        <v>253</v>
      </c>
      <c r="M13" s="168" t="s">
        <v>254</v>
      </c>
      <c r="N13" s="168" t="s">
        <v>94</v>
      </c>
      <c r="O13" s="168" t="s">
        <v>252</v>
      </c>
      <c r="P13" s="168" t="s">
        <v>253</v>
      </c>
      <c r="Q13" s="168" t="s">
        <v>254</v>
      </c>
      <c r="R13" s="168" t="s">
        <v>19</v>
      </c>
      <c r="S13" s="5" t="s">
        <v>464</v>
      </c>
      <c r="T13" s="5" t="s">
        <v>465</v>
      </c>
      <c r="U13" s="5" t="s">
        <v>466</v>
      </c>
      <c r="V13" s="264" t="s">
        <v>467</v>
      </c>
      <c r="W13" s="126"/>
      <c r="X13" s="126"/>
      <c r="Y13" s="126"/>
      <c r="Z13" s="126"/>
      <c r="AA13" s="126"/>
      <c r="AB13" s="126"/>
      <c r="AC13" s="126"/>
      <c r="AD13" s="126"/>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
      <c r="A14" s="148">
        <v>1</v>
      </c>
      <c r="B14" s="170">
        <v>2</v>
      </c>
      <c r="C14" s="148">
        <v>3</v>
      </c>
      <c r="D14" s="148">
        <v>4</v>
      </c>
      <c r="E14" s="170">
        <v>5</v>
      </c>
      <c r="F14" s="148">
        <v>6</v>
      </c>
      <c r="G14" s="148">
        <v>7</v>
      </c>
      <c r="H14" s="170">
        <v>8</v>
      </c>
      <c r="I14" s="148">
        <v>9</v>
      </c>
      <c r="J14" s="148">
        <v>10</v>
      </c>
      <c r="K14" s="170">
        <v>11</v>
      </c>
      <c r="L14" s="148">
        <v>12</v>
      </c>
      <c r="M14" s="148">
        <v>13</v>
      </c>
      <c r="N14" s="170">
        <v>14</v>
      </c>
      <c r="O14" s="148">
        <v>15</v>
      </c>
      <c r="P14" s="148">
        <v>16</v>
      </c>
      <c r="Q14" s="170">
        <v>17</v>
      </c>
      <c r="R14" s="148">
        <v>18</v>
      </c>
      <c r="S14" s="148">
        <v>19</v>
      </c>
      <c r="T14" s="170">
        <v>20</v>
      </c>
      <c r="U14" s="148">
        <v>21</v>
      </c>
      <c r="V14" s="148">
        <v>22</v>
      </c>
      <c r="W14" s="171"/>
      <c r="X14" s="171"/>
      <c r="Y14" s="171"/>
      <c r="Z14" s="171"/>
      <c r="AA14" s="171"/>
      <c r="AB14" s="171"/>
      <c r="AC14" s="171"/>
      <c r="AD14" s="171"/>
      <c r="AE14" s="171"/>
      <c r="AF14" s="171"/>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ht="25.5" x14ac:dyDescent="0.2">
      <c r="A15" s="17"/>
      <c r="B15" s="172" t="s">
        <v>239</v>
      </c>
      <c r="C15" s="17"/>
      <c r="D15" s="17"/>
      <c r="E15" s="17"/>
      <c r="F15" s="261"/>
      <c r="G15" s="8"/>
      <c r="H15" s="8"/>
      <c r="I15" s="8"/>
      <c r="J15" s="261"/>
      <c r="K15" s="8"/>
      <c r="L15" s="8"/>
      <c r="M15" s="8"/>
      <c r="N15" s="8"/>
      <c r="O15" s="8"/>
      <c r="P15" s="8"/>
      <c r="Q15" s="8"/>
      <c r="R15" s="8"/>
      <c r="S15" s="8"/>
      <c r="T15" s="8"/>
      <c r="U15" s="8"/>
      <c r="V15" s="8"/>
      <c r="W15" s="127"/>
      <c r="X15" s="127"/>
      <c r="Y15" s="127"/>
      <c r="Z15" s="127"/>
      <c r="AA15" s="127"/>
      <c r="AB15" s="127"/>
      <c r="AC15" s="127"/>
      <c r="AD15" s="127"/>
      <c r="AE15" s="127"/>
      <c r="AF15" s="127"/>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x14ac:dyDescent="0.2">
      <c r="A16" s="3">
        <v>1</v>
      </c>
      <c r="B16" s="172" t="s">
        <v>186</v>
      </c>
      <c r="C16" s="510">
        <v>18.71</v>
      </c>
      <c r="D16" s="510">
        <f t="shared" ref="D16:E16" si="0">H16+L16</f>
        <v>0</v>
      </c>
      <c r="E16" s="510">
        <f t="shared" si="0"/>
        <v>0</v>
      </c>
      <c r="F16" s="510">
        <f t="shared" ref="F16:F21" si="1">C16+D16+E16</f>
        <v>18.71</v>
      </c>
      <c r="G16" s="510">
        <v>18.71</v>
      </c>
      <c r="H16" s="493">
        <v>0</v>
      </c>
      <c r="I16" s="493">
        <v>0</v>
      </c>
      <c r="J16" s="493">
        <f>G16+H16++I16</f>
        <v>18.71</v>
      </c>
      <c r="K16" s="8">
        <v>0</v>
      </c>
      <c r="L16" s="8">
        <v>0</v>
      </c>
      <c r="M16" s="8">
        <v>0</v>
      </c>
      <c r="N16" s="8">
        <f>SUM(K16:M16)</f>
        <v>0</v>
      </c>
      <c r="O16" s="8">
        <f>G16+K16</f>
        <v>18.71</v>
      </c>
      <c r="P16" s="8">
        <f t="shared" ref="P16:R16" si="2">H16+L16</f>
        <v>0</v>
      </c>
      <c r="Q16" s="8">
        <f t="shared" si="2"/>
        <v>0</v>
      </c>
      <c r="R16" s="8">
        <f t="shared" si="2"/>
        <v>18.71</v>
      </c>
      <c r="S16" s="8">
        <f>C16-O16</f>
        <v>0</v>
      </c>
      <c r="T16" s="8">
        <f t="shared" ref="T16:U16" si="3">D16-P16</f>
        <v>0</v>
      </c>
      <c r="U16" s="8">
        <f t="shared" si="3"/>
        <v>0</v>
      </c>
      <c r="V16" s="8">
        <f>SUM(S16:U16)</f>
        <v>0</v>
      </c>
      <c r="W16" s="127"/>
      <c r="X16" s="127"/>
      <c r="Y16" s="127"/>
      <c r="Z16" s="127"/>
      <c r="AA16" s="127"/>
      <c r="AB16" s="127"/>
      <c r="AC16" s="127"/>
      <c r="AD16" s="127"/>
      <c r="AE16" s="127"/>
      <c r="AF16" s="127"/>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8" x14ac:dyDescent="0.2">
      <c r="A17" s="3">
        <v>2</v>
      </c>
      <c r="B17" s="173" t="s">
        <v>130</v>
      </c>
      <c r="C17" s="510">
        <v>578.97</v>
      </c>
      <c r="D17" s="397">
        <v>0</v>
      </c>
      <c r="E17" s="397">
        <v>26.05</v>
      </c>
      <c r="F17" s="510">
        <f t="shared" si="1"/>
        <v>605.02</v>
      </c>
      <c r="G17" s="397">
        <v>260.83999999999997</v>
      </c>
      <c r="H17" s="397">
        <v>0.12</v>
      </c>
      <c r="I17" s="397">
        <v>26.05</v>
      </c>
      <c r="J17" s="397">
        <f t="shared" ref="J17:J25" si="4">G17+H17++I17</f>
        <v>287.01</v>
      </c>
      <c r="K17" s="510">
        <v>318.13</v>
      </c>
      <c r="L17" s="510">
        <v>0</v>
      </c>
      <c r="M17" s="510">
        <v>0</v>
      </c>
      <c r="N17" s="510">
        <f t="shared" ref="N17:N25" si="5">SUM(K17:M17)</f>
        <v>318.13</v>
      </c>
      <c r="O17" s="510">
        <f>G17+K17</f>
        <v>578.97</v>
      </c>
      <c r="P17" s="510">
        <f t="shared" ref="P17:P25" si="6">H17+L17</f>
        <v>0.12</v>
      </c>
      <c r="Q17" s="510">
        <f t="shared" ref="Q17:Q25" si="7">I17+M17</f>
        <v>26.05</v>
      </c>
      <c r="R17" s="510">
        <f t="shared" ref="R17:R25" si="8">J17+N17</f>
        <v>605.14</v>
      </c>
      <c r="S17" s="510">
        <f>C17-O17</f>
        <v>0</v>
      </c>
      <c r="T17" s="510">
        <f t="shared" ref="T17:T25" si="9">D17-P17</f>
        <v>-0.12</v>
      </c>
      <c r="U17" s="510">
        <f t="shared" ref="U17:U25" si="10">E17-Q17</f>
        <v>0</v>
      </c>
      <c r="V17" s="510">
        <f t="shared" ref="V17:V25" si="11">SUM(S17:U17)</f>
        <v>-0.12</v>
      </c>
      <c r="Y17" s="546"/>
      <c r="Z17" s="546"/>
      <c r="AA17" s="546"/>
      <c r="AB17" s="546"/>
    </row>
    <row r="18" spans="1:28" ht="25.5" x14ac:dyDescent="0.2">
      <c r="A18" s="3">
        <v>3</v>
      </c>
      <c r="B18" s="172" t="s">
        <v>131</v>
      </c>
      <c r="C18" s="510">
        <v>4.21</v>
      </c>
      <c r="D18" s="510">
        <v>0</v>
      </c>
      <c r="E18" s="510">
        <v>0.46</v>
      </c>
      <c r="F18" s="510">
        <f t="shared" si="1"/>
        <v>4.67</v>
      </c>
      <c r="G18" s="510">
        <v>4.21</v>
      </c>
      <c r="H18" s="8">
        <v>0</v>
      </c>
      <c r="I18" s="493">
        <v>0.46</v>
      </c>
      <c r="J18" s="493">
        <f t="shared" si="4"/>
        <v>4.67</v>
      </c>
      <c r="K18" s="8">
        <v>0</v>
      </c>
      <c r="L18" s="8">
        <v>0</v>
      </c>
      <c r="M18" s="8">
        <v>0</v>
      </c>
      <c r="N18" s="8">
        <f t="shared" si="5"/>
        <v>0</v>
      </c>
      <c r="O18" s="8">
        <f t="shared" ref="O18:O25" si="12">G18+K18</f>
        <v>4.21</v>
      </c>
      <c r="P18" s="8">
        <f t="shared" si="6"/>
        <v>0</v>
      </c>
      <c r="Q18" s="8">
        <f t="shared" si="7"/>
        <v>0.46</v>
      </c>
      <c r="R18" s="8">
        <f t="shared" si="8"/>
        <v>4.67</v>
      </c>
      <c r="S18" s="8">
        <f t="shared" ref="S18:S25" si="13">C18-O18</f>
        <v>0</v>
      </c>
      <c r="T18" s="8">
        <f t="shared" si="9"/>
        <v>0</v>
      </c>
      <c r="U18" s="8">
        <f t="shared" si="10"/>
        <v>0</v>
      </c>
      <c r="V18" s="8">
        <f t="shared" si="11"/>
        <v>0</v>
      </c>
    </row>
    <row r="19" spans="1:28" x14ac:dyDescent="0.2">
      <c r="A19" s="3">
        <v>4</v>
      </c>
      <c r="B19" s="173" t="s">
        <v>132</v>
      </c>
      <c r="C19" s="510">
        <v>9.43</v>
      </c>
      <c r="D19" s="510">
        <v>0</v>
      </c>
      <c r="E19" s="510">
        <v>0.9</v>
      </c>
      <c r="F19" s="510">
        <f t="shared" si="1"/>
        <v>10.33</v>
      </c>
      <c r="G19" s="510">
        <v>9.43</v>
      </c>
      <c r="H19" s="8">
        <v>0</v>
      </c>
      <c r="I19" s="8">
        <v>0.9</v>
      </c>
      <c r="J19" s="493">
        <f t="shared" si="4"/>
        <v>10.33</v>
      </c>
      <c r="K19" s="8">
        <v>0</v>
      </c>
      <c r="L19" s="8">
        <v>0</v>
      </c>
      <c r="M19" s="8">
        <v>0</v>
      </c>
      <c r="N19" s="8">
        <f t="shared" si="5"/>
        <v>0</v>
      </c>
      <c r="O19" s="8">
        <f>G19+K19</f>
        <v>9.43</v>
      </c>
      <c r="P19" s="8">
        <f t="shared" si="6"/>
        <v>0</v>
      </c>
      <c r="Q19" s="8">
        <f t="shared" si="7"/>
        <v>0.9</v>
      </c>
      <c r="R19" s="8">
        <f t="shared" si="8"/>
        <v>10.33</v>
      </c>
      <c r="S19" s="8">
        <f t="shared" si="13"/>
        <v>0</v>
      </c>
      <c r="T19" s="8">
        <f t="shared" si="9"/>
        <v>0</v>
      </c>
      <c r="U19" s="8">
        <f t="shared" si="10"/>
        <v>0</v>
      </c>
      <c r="V19" s="8">
        <f t="shared" si="11"/>
        <v>0</v>
      </c>
    </row>
    <row r="20" spans="1:28" ht="25.5" x14ac:dyDescent="0.2">
      <c r="A20" s="3">
        <v>5</v>
      </c>
      <c r="B20" s="172" t="s">
        <v>133</v>
      </c>
      <c r="C20" s="510">
        <v>65.56</v>
      </c>
      <c r="D20" s="510">
        <v>0</v>
      </c>
      <c r="E20" s="510">
        <v>6.54</v>
      </c>
      <c r="F20" s="510">
        <f t="shared" si="1"/>
        <v>72.100000000000009</v>
      </c>
      <c r="G20" s="510">
        <v>65.56</v>
      </c>
      <c r="H20" s="8">
        <v>0</v>
      </c>
      <c r="I20" s="8">
        <v>6.54</v>
      </c>
      <c r="J20" s="493">
        <f t="shared" si="4"/>
        <v>72.100000000000009</v>
      </c>
      <c r="K20" s="8">
        <v>0</v>
      </c>
      <c r="L20" s="8">
        <v>0</v>
      </c>
      <c r="M20" s="8">
        <v>0</v>
      </c>
      <c r="N20" s="8">
        <f t="shared" si="5"/>
        <v>0</v>
      </c>
      <c r="O20" s="8">
        <f>G20+K20</f>
        <v>65.56</v>
      </c>
      <c r="P20" s="8">
        <f t="shared" si="6"/>
        <v>0</v>
      </c>
      <c r="Q20" s="8">
        <f t="shared" si="7"/>
        <v>6.54</v>
      </c>
      <c r="R20" s="8">
        <f t="shared" si="8"/>
        <v>72.100000000000009</v>
      </c>
      <c r="S20" s="8">
        <f>C20-O20</f>
        <v>0</v>
      </c>
      <c r="T20" s="8">
        <f t="shared" si="9"/>
        <v>0</v>
      </c>
      <c r="U20" s="8">
        <f t="shared" si="10"/>
        <v>0</v>
      </c>
      <c r="V20" s="8">
        <f t="shared" si="11"/>
        <v>0</v>
      </c>
    </row>
    <row r="21" spans="1:28" s="15" customFormat="1" x14ac:dyDescent="0.2">
      <c r="A21" s="260"/>
      <c r="B21" s="275" t="s">
        <v>94</v>
      </c>
      <c r="C21" s="510">
        <f>SUM(C16:C20)</f>
        <v>676.88000000000011</v>
      </c>
      <c r="D21" s="510">
        <f t="shared" ref="D21:V21" si="14">SUM(D16:D20)</f>
        <v>0</v>
      </c>
      <c r="E21" s="510">
        <f t="shared" si="14"/>
        <v>33.950000000000003</v>
      </c>
      <c r="F21" s="510">
        <f t="shared" si="1"/>
        <v>710.83000000000015</v>
      </c>
      <c r="G21" s="493">
        <f t="shared" si="14"/>
        <v>358.74999999999994</v>
      </c>
      <c r="H21" s="493">
        <f t="shared" si="14"/>
        <v>0.12</v>
      </c>
      <c r="I21" s="493">
        <f t="shared" si="14"/>
        <v>33.950000000000003</v>
      </c>
      <c r="J21" s="493">
        <f t="shared" si="14"/>
        <v>392.82</v>
      </c>
      <c r="K21" s="493">
        <f t="shared" si="14"/>
        <v>318.13</v>
      </c>
      <c r="L21" s="493">
        <f t="shared" si="14"/>
        <v>0</v>
      </c>
      <c r="M21" s="493">
        <f t="shared" si="14"/>
        <v>0</v>
      </c>
      <c r="N21" s="493">
        <f t="shared" si="14"/>
        <v>318.13</v>
      </c>
      <c r="O21" s="493">
        <f t="shared" si="14"/>
        <v>676.88000000000011</v>
      </c>
      <c r="P21" s="493">
        <f t="shared" si="14"/>
        <v>0.12</v>
      </c>
      <c r="Q21" s="493">
        <f t="shared" si="14"/>
        <v>33.950000000000003</v>
      </c>
      <c r="R21" s="493">
        <f t="shared" si="14"/>
        <v>710.95</v>
      </c>
      <c r="S21" s="493">
        <f t="shared" si="14"/>
        <v>0</v>
      </c>
      <c r="T21" s="493">
        <f t="shared" si="14"/>
        <v>-0.12</v>
      </c>
      <c r="U21" s="493">
        <f t="shared" si="14"/>
        <v>0</v>
      </c>
      <c r="V21" s="493">
        <f t="shared" si="14"/>
        <v>-0.12</v>
      </c>
    </row>
    <row r="22" spans="1:28" ht="25.5" x14ac:dyDescent="0.2">
      <c r="A22" s="3"/>
      <c r="B22" s="174" t="s">
        <v>240</v>
      </c>
      <c r="C22" s="9"/>
      <c r="D22" s="9"/>
      <c r="E22" s="9"/>
      <c r="F22" s="262"/>
      <c r="G22" s="8"/>
      <c r="H22" s="8"/>
      <c r="I22" s="8"/>
      <c r="J22" s="493"/>
      <c r="K22" s="8"/>
      <c r="L22" s="8"/>
      <c r="M22" s="8"/>
      <c r="N22" s="8"/>
      <c r="O22" s="8"/>
      <c r="P22" s="8"/>
      <c r="Q22" s="8"/>
      <c r="R22" s="8"/>
      <c r="S22" s="8"/>
      <c r="T22" s="8"/>
      <c r="U22" s="8"/>
      <c r="V22" s="8"/>
    </row>
    <row r="23" spans="1:28" x14ac:dyDescent="0.2">
      <c r="A23" s="3">
        <v>6</v>
      </c>
      <c r="B23" s="172" t="s">
        <v>188</v>
      </c>
      <c r="C23" s="8">
        <v>0</v>
      </c>
      <c r="D23" s="8">
        <v>0</v>
      </c>
      <c r="E23" s="8">
        <v>0</v>
      </c>
      <c r="F23" s="493">
        <f t="shared" ref="F23:F26" si="15">C23+D23++E23</f>
        <v>0</v>
      </c>
      <c r="G23" s="8">
        <v>0</v>
      </c>
      <c r="H23" s="8">
        <v>0</v>
      </c>
      <c r="I23" s="8">
        <v>0</v>
      </c>
      <c r="J23" s="493">
        <f t="shared" si="4"/>
        <v>0</v>
      </c>
      <c r="K23" s="8">
        <v>0</v>
      </c>
      <c r="L23" s="8">
        <v>0</v>
      </c>
      <c r="M23" s="8">
        <v>0</v>
      </c>
      <c r="N23" s="8">
        <f t="shared" si="5"/>
        <v>0</v>
      </c>
      <c r="O23" s="8">
        <f t="shared" si="12"/>
        <v>0</v>
      </c>
      <c r="P23" s="8">
        <f t="shared" si="6"/>
        <v>0</v>
      </c>
      <c r="Q23" s="8">
        <f t="shared" si="7"/>
        <v>0</v>
      </c>
      <c r="R23" s="8">
        <f t="shared" si="8"/>
        <v>0</v>
      </c>
      <c r="S23" s="8">
        <f t="shared" si="13"/>
        <v>0</v>
      </c>
      <c r="T23" s="8">
        <f t="shared" si="9"/>
        <v>0</v>
      </c>
      <c r="U23" s="8">
        <f t="shared" si="10"/>
        <v>0</v>
      </c>
      <c r="V23" s="8">
        <f t="shared" si="11"/>
        <v>0</v>
      </c>
    </row>
    <row r="24" spans="1:28" x14ac:dyDescent="0.2">
      <c r="A24" s="3">
        <v>7</v>
      </c>
      <c r="B24" s="173" t="s">
        <v>135</v>
      </c>
      <c r="C24" s="8">
        <v>0</v>
      </c>
      <c r="D24" s="8">
        <v>0</v>
      </c>
      <c r="E24" s="8">
        <v>0</v>
      </c>
      <c r="F24" s="493">
        <f t="shared" si="15"/>
        <v>0</v>
      </c>
      <c r="G24" s="8">
        <v>0</v>
      </c>
      <c r="H24" s="8">
        <v>0</v>
      </c>
      <c r="I24" s="8">
        <v>0</v>
      </c>
      <c r="J24" s="493">
        <f t="shared" si="4"/>
        <v>0</v>
      </c>
      <c r="K24" s="8">
        <v>0</v>
      </c>
      <c r="L24" s="8">
        <v>0</v>
      </c>
      <c r="M24" s="8">
        <v>0</v>
      </c>
      <c r="N24" s="8">
        <f t="shared" si="5"/>
        <v>0</v>
      </c>
      <c r="O24" s="8">
        <f t="shared" si="12"/>
        <v>0</v>
      </c>
      <c r="P24" s="8">
        <f t="shared" si="6"/>
        <v>0</v>
      </c>
      <c r="Q24" s="8">
        <f t="shared" si="7"/>
        <v>0</v>
      </c>
      <c r="R24" s="8">
        <f t="shared" si="8"/>
        <v>0</v>
      </c>
      <c r="S24" s="8">
        <f t="shared" si="13"/>
        <v>0</v>
      </c>
      <c r="T24" s="8">
        <f t="shared" si="9"/>
        <v>0</v>
      </c>
      <c r="U24" s="8">
        <f t="shared" si="10"/>
        <v>0</v>
      </c>
      <c r="V24" s="8">
        <f t="shared" si="11"/>
        <v>0</v>
      </c>
    </row>
    <row r="25" spans="1:28" ht="25.5" x14ac:dyDescent="0.2">
      <c r="A25" s="352">
        <v>8</v>
      </c>
      <c r="B25" s="172" t="s">
        <v>862</v>
      </c>
      <c r="C25" s="8">
        <v>0</v>
      </c>
      <c r="D25" s="8">
        <v>0</v>
      </c>
      <c r="E25" s="8">
        <v>0</v>
      </c>
      <c r="F25" s="493">
        <f t="shared" si="15"/>
        <v>0</v>
      </c>
      <c r="G25" s="8">
        <v>0</v>
      </c>
      <c r="H25" s="8">
        <v>0</v>
      </c>
      <c r="I25" s="8">
        <v>0</v>
      </c>
      <c r="J25" s="493">
        <f t="shared" si="4"/>
        <v>0</v>
      </c>
      <c r="K25" s="8">
        <v>0</v>
      </c>
      <c r="L25" s="8">
        <v>0</v>
      </c>
      <c r="M25" s="8">
        <v>0</v>
      </c>
      <c r="N25" s="8">
        <f t="shared" si="5"/>
        <v>0</v>
      </c>
      <c r="O25" s="8">
        <f t="shared" si="12"/>
        <v>0</v>
      </c>
      <c r="P25" s="8">
        <f t="shared" si="6"/>
        <v>0</v>
      </c>
      <c r="Q25" s="8">
        <f t="shared" si="7"/>
        <v>0</v>
      </c>
      <c r="R25" s="8">
        <f t="shared" si="8"/>
        <v>0</v>
      </c>
      <c r="S25" s="8">
        <f t="shared" si="13"/>
        <v>0</v>
      </c>
      <c r="T25" s="8">
        <f t="shared" si="9"/>
        <v>0</v>
      </c>
      <c r="U25" s="8">
        <f t="shared" si="10"/>
        <v>0</v>
      </c>
      <c r="V25" s="8">
        <f t="shared" si="11"/>
        <v>0</v>
      </c>
    </row>
    <row r="26" spans="1:28" x14ac:dyDescent="0.2">
      <c r="A26" s="9"/>
      <c r="B26" s="173" t="s">
        <v>94</v>
      </c>
      <c r="C26" s="8">
        <v>0</v>
      </c>
      <c r="D26" s="8">
        <v>0</v>
      </c>
      <c r="E26" s="8">
        <v>0</v>
      </c>
      <c r="F26" s="493">
        <f t="shared" si="15"/>
        <v>0</v>
      </c>
      <c r="G26" s="8">
        <f>SUM(G23:G25)</f>
        <v>0</v>
      </c>
      <c r="H26" s="8">
        <f t="shared" ref="H26:V26" si="16">SUM(H23:H25)</f>
        <v>0</v>
      </c>
      <c r="I26" s="8">
        <f t="shared" si="16"/>
        <v>0</v>
      </c>
      <c r="J26" s="8">
        <f t="shared" si="16"/>
        <v>0</v>
      </c>
      <c r="K26" s="8">
        <f t="shared" si="16"/>
        <v>0</v>
      </c>
      <c r="L26" s="8">
        <f t="shared" si="16"/>
        <v>0</v>
      </c>
      <c r="M26" s="8">
        <f t="shared" si="16"/>
        <v>0</v>
      </c>
      <c r="N26" s="8">
        <f t="shared" si="16"/>
        <v>0</v>
      </c>
      <c r="O26" s="8">
        <f t="shared" si="16"/>
        <v>0</v>
      </c>
      <c r="P26" s="8">
        <f t="shared" si="16"/>
        <v>0</v>
      </c>
      <c r="Q26" s="8">
        <f t="shared" si="16"/>
        <v>0</v>
      </c>
      <c r="R26" s="8">
        <f t="shared" si="16"/>
        <v>0</v>
      </c>
      <c r="S26" s="8">
        <f t="shared" si="16"/>
        <v>0</v>
      </c>
      <c r="T26" s="8">
        <f t="shared" si="16"/>
        <v>0</v>
      </c>
      <c r="U26" s="8">
        <f t="shared" si="16"/>
        <v>0</v>
      </c>
      <c r="V26" s="8">
        <f t="shared" si="16"/>
        <v>0</v>
      </c>
    </row>
    <row r="27" spans="1:28" x14ac:dyDescent="0.2">
      <c r="A27" s="9"/>
      <c r="B27" s="173" t="s">
        <v>39</v>
      </c>
      <c r="C27" s="8">
        <f t="shared" ref="C27:F27" si="17">C21+C26</f>
        <v>676.88000000000011</v>
      </c>
      <c r="D27" s="8">
        <f t="shared" si="17"/>
        <v>0</v>
      </c>
      <c r="E27" s="8">
        <f t="shared" si="17"/>
        <v>33.950000000000003</v>
      </c>
      <c r="F27" s="8">
        <f t="shared" si="17"/>
        <v>710.83000000000015</v>
      </c>
      <c r="G27" s="8">
        <f>G21+G26</f>
        <v>358.74999999999994</v>
      </c>
      <c r="H27" s="8">
        <f t="shared" ref="H27:V27" si="18">H21+H26</f>
        <v>0.12</v>
      </c>
      <c r="I27" s="8">
        <f t="shared" si="18"/>
        <v>33.950000000000003</v>
      </c>
      <c r="J27" s="8">
        <f t="shared" si="18"/>
        <v>392.82</v>
      </c>
      <c r="K27" s="8">
        <f t="shared" si="18"/>
        <v>318.13</v>
      </c>
      <c r="L27" s="8">
        <f t="shared" si="18"/>
        <v>0</v>
      </c>
      <c r="M27" s="8">
        <f t="shared" si="18"/>
        <v>0</v>
      </c>
      <c r="N27" s="8">
        <f t="shared" si="18"/>
        <v>318.13</v>
      </c>
      <c r="O27" s="8">
        <f t="shared" si="18"/>
        <v>676.88000000000011</v>
      </c>
      <c r="P27" s="8">
        <f t="shared" si="18"/>
        <v>0.12</v>
      </c>
      <c r="Q27" s="8">
        <f t="shared" si="18"/>
        <v>33.950000000000003</v>
      </c>
      <c r="R27" s="8">
        <f t="shared" si="18"/>
        <v>710.95</v>
      </c>
      <c r="S27" s="8">
        <f t="shared" si="18"/>
        <v>0</v>
      </c>
      <c r="T27" s="8">
        <f t="shared" si="18"/>
        <v>-0.12</v>
      </c>
      <c r="U27" s="8">
        <f t="shared" si="18"/>
        <v>0</v>
      </c>
      <c r="V27" s="8">
        <f t="shared" si="18"/>
        <v>-0.12</v>
      </c>
    </row>
    <row r="28" spans="1:28" ht="83.25" customHeight="1" x14ac:dyDescent="0.2">
      <c r="A28" s="586" t="s">
        <v>966</v>
      </c>
      <c r="B28" s="586"/>
      <c r="C28" s="586"/>
      <c r="D28" s="586"/>
      <c r="E28" s="586"/>
      <c r="F28" s="586"/>
      <c r="G28" s="586"/>
      <c r="H28" s="586"/>
      <c r="I28" s="586"/>
      <c r="J28" s="586"/>
      <c r="K28" s="586"/>
      <c r="L28" s="586"/>
      <c r="M28" s="586"/>
      <c r="N28" s="586"/>
      <c r="O28" s="586"/>
      <c r="P28" s="586"/>
      <c r="Q28" s="586"/>
      <c r="R28" s="586"/>
      <c r="S28" s="586"/>
      <c r="T28" s="586"/>
      <c r="U28" s="586"/>
      <c r="V28" s="586"/>
    </row>
    <row r="29" spans="1:28" x14ac:dyDescent="0.2">
      <c r="A29" s="12"/>
      <c r="B29" s="500"/>
      <c r="C29" s="243"/>
      <c r="D29" s="243"/>
      <c r="E29" s="243"/>
      <c r="F29" s="511"/>
      <c r="G29" s="243"/>
      <c r="H29" s="243"/>
      <c r="I29" s="243"/>
      <c r="J29" s="243"/>
      <c r="K29" s="243"/>
      <c r="L29" s="243"/>
      <c r="M29" s="243"/>
      <c r="N29" s="243"/>
      <c r="O29" s="243"/>
      <c r="P29" s="243"/>
      <c r="Q29" s="243"/>
      <c r="R29" s="243"/>
      <c r="S29" s="243"/>
      <c r="T29" s="243"/>
      <c r="U29" s="243"/>
      <c r="V29" s="243"/>
    </row>
    <row r="30" spans="1:28" x14ac:dyDescent="0.2">
      <c r="A30" s="12"/>
      <c r="B30" s="500"/>
      <c r="C30" s="243"/>
      <c r="D30" s="243"/>
      <c r="E30" s="243"/>
      <c r="F30" s="511"/>
      <c r="G30" s="243"/>
      <c r="H30" s="243"/>
      <c r="I30" s="243"/>
      <c r="J30" s="243"/>
      <c r="K30" s="243"/>
      <c r="L30" s="243"/>
      <c r="M30" s="243"/>
      <c r="N30" s="243"/>
      <c r="O30" s="243"/>
      <c r="P30" s="243"/>
      <c r="Q30" s="243"/>
      <c r="R30" s="243"/>
      <c r="S30" s="243"/>
      <c r="T30" s="243"/>
      <c r="U30" s="243"/>
      <c r="V30" s="243"/>
    </row>
    <row r="31" spans="1:28" x14ac:dyDescent="0.2">
      <c r="A31" s="12"/>
      <c r="B31" s="500"/>
      <c r="C31" s="243"/>
      <c r="D31" s="243"/>
      <c r="E31" s="243"/>
      <c r="F31" s="511"/>
      <c r="G31" s="243"/>
      <c r="H31" s="243"/>
      <c r="I31" s="243"/>
      <c r="J31" s="243"/>
      <c r="K31" s="243"/>
      <c r="L31" s="243"/>
      <c r="M31" s="243"/>
      <c r="N31" s="243"/>
      <c r="O31" s="243"/>
      <c r="P31" s="243"/>
      <c r="Q31" s="243"/>
      <c r="R31" s="243"/>
      <c r="S31" s="243"/>
      <c r="T31" s="243"/>
      <c r="U31" s="243"/>
      <c r="V31" s="243"/>
    </row>
    <row r="32" spans="1:28" x14ac:dyDescent="0.2">
      <c r="A32" s="12"/>
      <c r="B32" s="500"/>
      <c r="C32" s="243"/>
      <c r="D32" s="243"/>
      <c r="E32" s="243"/>
      <c r="F32" s="511"/>
      <c r="G32" s="243"/>
      <c r="H32" s="243"/>
      <c r="I32" s="243"/>
      <c r="J32" s="243"/>
      <c r="K32" s="243"/>
      <c r="L32" s="243"/>
      <c r="M32" s="243"/>
      <c r="N32" s="243"/>
      <c r="O32" s="243"/>
      <c r="P32" s="243"/>
      <c r="Q32" s="243"/>
      <c r="R32" s="243"/>
      <c r="S32" s="243"/>
      <c r="T32" s="243"/>
      <c r="U32" s="243"/>
      <c r="V32" s="243"/>
    </row>
    <row r="33" spans="1:37" x14ac:dyDescent="0.2">
      <c r="A33" s="12"/>
      <c r="B33" s="500"/>
      <c r="C33" s="243"/>
      <c r="D33" s="243"/>
      <c r="E33" s="243"/>
      <c r="F33" s="511"/>
      <c r="G33" s="243"/>
      <c r="H33" s="243"/>
      <c r="I33" s="243"/>
      <c r="J33" s="243"/>
      <c r="K33" s="243"/>
      <c r="L33" s="243"/>
      <c r="M33" s="243"/>
      <c r="N33" s="243"/>
      <c r="O33" s="243"/>
      <c r="P33" s="243"/>
      <c r="Q33" s="243"/>
      <c r="R33" s="243"/>
      <c r="S33" s="243"/>
      <c r="T33" s="243"/>
      <c r="U33" s="243"/>
      <c r="V33" s="243"/>
    </row>
    <row r="34" spans="1:37" x14ac:dyDescent="0.2">
      <c r="A34" s="12"/>
      <c r="B34" s="500"/>
      <c r="C34" s="243"/>
      <c r="D34" s="243"/>
      <c r="E34" s="243"/>
      <c r="F34" s="511"/>
      <c r="G34" s="243"/>
      <c r="H34" s="243"/>
      <c r="I34" s="243"/>
      <c r="J34" s="243"/>
      <c r="K34" s="243"/>
      <c r="L34" s="243"/>
      <c r="M34" s="243"/>
      <c r="N34" s="243"/>
      <c r="O34" s="243"/>
      <c r="P34" s="243"/>
      <c r="Q34" s="243"/>
      <c r="R34" s="243"/>
      <c r="S34" s="243"/>
      <c r="T34" s="243"/>
      <c r="U34" s="243"/>
      <c r="V34" s="243"/>
    </row>
    <row r="35" spans="1:37" x14ac:dyDescent="0.2">
      <c r="A35" s="12"/>
      <c r="B35" s="500"/>
      <c r="C35" s="243"/>
      <c r="D35" s="243"/>
      <c r="E35" s="243"/>
      <c r="F35" s="494"/>
      <c r="G35" s="243"/>
      <c r="H35" s="243"/>
      <c r="I35" s="243"/>
      <c r="J35" s="243"/>
      <c r="K35" s="243"/>
      <c r="L35" s="243"/>
      <c r="M35" s="243"/>
      <c r="N35" s="243"/>
      <c r="O35" s="243"/>
      <c r="P35" s="243"/>
      <c r="Q35" s="243"/>
      <c r="R35" s="243"/>
      <c r="S35" s="243"/>
      <c r="T35" s="243"/>
      <c r="U35" s="243"/>
      <c r="V35" s="243"/>
    </row>
    <row r="36" spans="1:37" x14ac:dyDescent="0.2">
      <c r="A36" s="12"/>
      <c r="B36" s="500"/>
      <c r="C36" s="243"/>
      <c r="D36" s="243"/>
      <c r="E36" s="243"/>
      <c r="F36" s="494"/>
      <c r="G36" s="243"/>
      <c r="H36" s="243"/>
      <c r="I36" s="243"/>
      <c r="J36" s="243"/>
      <c r="K36" s="243"/>
      <c r="L36" s="243"/>
      <c r="M36" s="243"/>
      <c r="N36" s="243"/>
      <c r="O36" s="243"/>
      <c r="P36" s="243"/>
      <c r="Q36" s="243"/>
      <c r="R36" s="243"/>
      <c r="S36" s="243"/>
      <c r="T36" s="243"/>
      <c r="U36" s="243"/>
      <c r="V36" s="243"/>
    </row>
    <row r="37" spans="1:37" ht="25.5" customHeight="1" x14ac:dyDescent="0.2">
      <c r="A37" s="14" t="s">
        <v>12</v>
      </c>
      <c r="B37" s="14"/>
      <c r="C37" s="14"/>
      <c r="D37" s="14"/>
      <c r="E37" s="14"/>
      <c r="F37" s="14"/>
      <c r="G37" s="14"/>
      <c r="H37" s="14"/>
      <c r="I37" s="14"/>
      <c r="J37" s="14"/>
      <c r="K37" s="14"/>
      <c r="L37" s="14"/>
      <c r="M37" s="14"/>
      <c r="N37" s="14"/>
      <c r="O37" s="14"/>
      <c r="P37" s="14"/>
      <c r="Q37" s="14"/>
      <c r="R37" s="14"/>
      <c r="S37" s="571" t="s">
        <v>13</v>
      </c>
      <c r="T37" s="571"/>
      <c r="U37" s="83"/>
      <c r="V37" s="14"/>
      <c r="W37" s="15"/>
      <c r="X37" s="15"/>
      <c r="Y37" s="15"/>
      <c r="Z37" s="15"/>
      <c r="AA37" s="15"/>
      <c r="AE37" s="15"/>
      <c r="AF37" s="15"/>
    </row>
    <row r="38" spans="1:37" x14ac:dyDescent="0.2">
      <c r="A38" s="571" t="s">
        <v>14</v>
      </c>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15"/>
      <c r="AF38" s="15"/>
    </row>
    <row r="39" spans="1:37" x14ac:dyDescent="0.2">
      <c r="A39" s="573" t="s">
        <v>20</v>
      </c>
      <c r="B39" s="573"/>
      <c r="C39" s="573"/>
      <c r="D39" s="573"/>
      <c r="E39" s="573"/>
      <c r="F39" s="573"/>
      <c r="G39" s="573"/>
      <c r="H39" s="573"/>
      <c r="I39" s="573"/>
      <c r="J39" s="573"/>
      <c r="K39" s="573"/>
      <c r="L39" s="573"/>
      <c r="M39" s="573"/>
      <c r="N39" s="573"/>
      <c r="O39" s="573"/>
      <c r="P39" s="573"/>
      <c r="Q39" s="573"/>
      <c r="R39" s="573"/>
      <c r="S39" s="573"/>
      <c r="T39" s="126"/>
      <c r="U39" s="126"/>
      <c r="V39" s="126"/>
      <c r="W39" s="126"/>
      <c r="X39" s="126"/>
      <c r="Y39" s="126"/>
      <c r="Z39" s="126"/>
      <c r="AA39" s="126"/>
      <c r="AB39" s="126"/>
      <c r="AC39" s="126"/>
      <c r="AD39" s="126"/>
      <c r="AE39" s="126"/>
      <c r="AF39" s="126"/>
      <c r="AG39" s="126"/>
      <c r="AH39" s="126"/>
      <c r="AI39" s="126"/>
      <c r="AJ39" s="126"/>
      <c r="AK39" s="126"/>
    </row>
    <row r="40" spans="1:37" x14ac:dyDescent="0.2">
      <c r="A40" s="14"/>
      <c r="B40" s="14"/>
      <c r="C40" s="14"/>
      <c r="D40" s="14"/>
      <c r="E40" s="14"/>
      <c r="F40" s="14"/>
      <c r="G40" s="14"/>
      <c r="H40" s="14"/>
      <c r="I40" s="14"/>
      <c r="J40" s="14"/>
      <c r="K40" s="14"/>
      <c r="L40" s="14"/>
      <c r="M40" s="14"/>
      <c r="N40" s="14"/>
      <c r="O40" s="14"/>
      <c r="P40" s="14"/>
      <c r="Q40" s="14"/>
      <c r="R40" s="14"/>
      <c r="S40" s="1" t="s">
        <v>87</v>
      </c>
      <c r="T40" s="1"/>
      <c r="U40" s="1"/>
      <c r="V40" s="1"/>
      <c r="W40" s="14"/>
      <c r="X40" s="14"/>
      <c r="Y40" s="14"/>
      <c r="Z40" s="14"/>
      <c r="AE40" s="14"/>
      <c r="AF40" s="14"/>
    </row>
  </sheetData>
  <mergeCells count="20">
    <mergeCell ref="G2:O2"/>
    <mergeCell ref="A3:U3"/>
    <mergeCell ref="A4:U4"/>
    <mergeCell ref="A6:U6"/>
    <mergeCell ref="A8:C8"/>
    <mergeCell ref="Y17:AB17"/>
    <mergeCell ref="A38:AD38"/>
    <mergeCell ref="A39:S39"/>
    <mergeCell ref="AB10:AD10"/>
    <mergeCell ref="A11:A12"/>
    <mergeCell ref="B11:B12"/>
    <mergeCell ref="S37:T37"/>
    <mergeCell ref="C11:F12"/>
    <mergeCell ref="G12:J12"/>
    <mergeCell ref="K12:N12"/>
    <mergeCell ref="O12:R12"/>
    <mergeCell ref="G11:R11"/>
    <mergeCell ref="U10:V10"/>
    <mergeCell ref="S11:V12"/>
    <mergeCell ref="A28:V28"/>
  </mergeCells>
  <printOptions horizontalCentered="1"/>
  <pageMargins left="0.70866141732283472" right="0.70866141732283472" top="0.23622047244094491" bottom="0" header="0.31496062992125984" footer="0.31496062992125984"/>
  <pageSetup paperSize="9" scale="75"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6"/>
  <sheetViews>
    <sheetView topLeftCell="A7" zoomScaleSheetLayoutView="80" workbookViewId="0">
      <selection activeCell="P31" sqref="P31"/>
    </sheetView>
  </sheetViews>
  <sheetFormatPr defaultRowHeight="12.75" x14ac:dyDescent="0.2"/>
  <cols>
    <col min="1" max="1" width="7.8554687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626" t="s">
        <v>0</v>
      </c>
      <c r="B1" s="626"/>
      <c r="C1" s="626"/>
      <c r="D1" s="626"/>
      <c r="E1" s="626"/>
      <c r="F1" s="626"/>
      <c r="G1" s="626"/>
      <c r="H1" s="626"/>
      <c r="I1" s="626"/>
      <c r="J1" s="626"/>
      <c r="K1" s="626"/>
      <c r="L1" s="626"/>
      <c r="M1" s="626"/>
      <c r="N1" s="626"/>
      <c r="O1" s="244" t="s">
        <v>535</v>
      </c>
    </row>
    <row r="2" spans="1:15" ht="21" x14ac:dyDescent="0.35">
      <c r="A2" s="625" t="s">
        <v>757</v>
      </c>
      <c r="B2" s="625"/>
      <c r="C2" s="625"/>
      <c r="D2" s="625"/>
      <c r="E2" s="625"/>
      <c r="F2" s="625"/>
      <c r="G2" s="625"/>
      <c r="H2" s="625"/>
      <c r="I2" s="625"/>
      <c r="J2" s="625"/>
      <c r="K2" s="625"/>
      <c r="L2" s="625"/>
      <c r="M2" s="625"/>
      <c r="N2" s="625"/>
      <c r="O2" s="625"/>
    </row>
    <row r="3" spans="1:15" ht="15" x14ac:dyDescent="0.3">
      <c r="A3" s="206"/>
      <c r="B3" s="206"/>
      <c r="C3" s="206"/>
      <c r="D3" s="206"/>
      <c r="E3" s="206"/>
      <c r="F3" s="206"/>
      <c r="G3" s="206"/>
      <c r="H3" s="206"/>
      <c r="I3" s="206"/>
      <c r="J3" s="206"/>
      <c r="K3" s="206"/>
    </row>
    <row r="4" spans="1:15" ht="18" x14ac:dyDescent="0.35">
      <c r="A4" s="626" t="s">
        <v>534</v>
      </c>
      <c r="B4" s="626"/>
      <c r="C4" s="626"/>
      <c r="D4" s="626"/>
      <c r="E4" s="626"/>
      <c r="F4" s="626"/>
      <c r="G4" s="626"/>
      <c r="H4" s="626"/>
      <c r="I4" s="626"/>
      <c r="J4" s="626"/>
      <c r="K4" s="626"/>
      <c r="L4" s="626"/>
      <c r="M4" s="626"/>
      <c r="N4" s="626"/>
      <c r="O4" s="626"/>
    </row>
    <row r="5" spans="1:15" ht="15" x14ac:dyDescent="0.3">
      <c r="A5" s="207" t="s">
        <v>260</v>
      </c>
      <c r="B5" s="207"/>
      <c r="C5" s="207"/>
      <c r="D5" s="207"/>
      <c r="E5" s="207"/>
      <c r="F5" s="207"/>
      <c r="G5" s="207"/>
      <c r="H5" s="207"/>
      <c r="I5" s="207"/>
      <c r="J5" s="207"/>
      <c r="K5" s="206"/>
      <c r="M5" s="758" t="s">
        <v>844</v>
      </c>
      <c r="N5" s="758"/>
      <c r="O5" s="758"/>
    </row>
    <row r="6" spans="1:15" ht="44.25" customHeight="1" x14ac:dyDescent="0.2">
      <c r="A6" s="693" t="s">
        <v>2</v>
      </c>
      <c r="B6" s="693" t="s">
        <v>3</v>
      </c>
      <c r="C6" s="693" t="s">
        <v>311</v>
      </c>
      <c r="D6" s="691" t="s">
        <v>312</v>
      </c>
      <c r="E6" s="691" t="s">
        <v>313</v>
      </c>
      <c r="F6" s="691" t="s">
        <v>314</v>
      </c>
      <c r="G6" s="691" t="s">
        <v>315</v>
      </c>
      <c r="H6" s="693" t="s">
        <v>316</v>
      </c>
      <c r="I6" s="693"/>
      <c r="J6" s="693" t="s">
        <v>317</v>
      </c>
      <c r="K6" s="693"/>
      <c r="L6" s="693" t="s">
        <v>318</v>
      </c>
      <c r="M6" s="693"/>
      <c r="N6" s="693" t="s">
        <v>319</v>
      </c>
      <c r="O6" s="693"/>
    </row>
    <row r="7" spans="1:15" ht="54" customHeight="1" x14ac:dyDescent="0.2">
      <c r="A7" s="693"/>
      <c r="B7" s="693"/>
      <c r="C7" s="693"/>
      <c r="D7" s="692"/>
      <c r="E7" s="692"/>
      <c r="F7" s="692"/>
      <c r="G7" s="692"/>
      <c r="H7" s="237" t="s">
        <v>320</v>
      </c>
      <c r="I7" s="237" t="s">
        <v>321</v>
      </c>
      <c r="J7" s="237" t="s">
        <v>320</v>
      </c>
      <c r="K7" s="237" t="s">
        <v>321</v>
      </c>
      <c r="L7" s="237" t="s">
        <v>320</v>
      </c>
      <c r="M7" s="237" t="s">
        <v>321</v>
      </c>
      <c r="N7" s="237" t="s">
        <v>320</v>
      </c>
      <c r="O7" s="237" t="s">
        <v>321</v>
      </c>
    </row>
    <row r="8" spans="1:15" ht="15" x14ac:dyDescent="0.2">
      <c r="A8" s="210" t="s">
        <v>267</v>
      </c>
      <c r="B8" s="210" t="s">
        <v>268</v>
      </c>
      <c r="C8" s="210" t="s">
        <v>269</v>
      </c>
      <c r="D8" s="210" t="s">
        <v>270</v>
      </c>
      <c r="E8" s="210" t="s">
        <v>271</v>
      </c>
      <c r="F8" s="210" t="s">
        <v>272</v>
      </c>
      <c r="G8" s="210" t="s">
        <v>273</v>
      </c>
      <c r="H8" s="210" t="s">
        <v>274</v>
      </c>
      <c r="I8" s="210" t="s">
        <v>292</v>
      </c>
      <c r="J8" s="210" t="s">
        <v>293</v>
      </c>
      <c r="K8" s="210" t="s">
        <v>294</v>
      </c>
      <c r="L8" s="210" t="s">
        <v>322</v>
      </c>
      <c r="M8" s="210" t="s">
        <v>323</v>
      </c>
      <c r="N8" s="210" t="s">
        <v>324</v>
      </c>
      <c r="O8" s="210" t="s">
        <v>325</v>
      </c>
    </row>
    <row r="9" spans="1:15" ht="15" x14ac:dyDescent="0.2">
      <c r="A9" s="94"/>
      <c r="B9" s="210"/>
      <c r="C9" s="210"/>
      <c r="D9" s="210"/>
      <c r="E9" s="210"/>
      <c r="F9" s="210"/>
      <c r="G9" s="210"/>
      <c r="H9" s="210"/>
      <c r="I9" s="210"/>
      <c r="J9" s="210"/>
      <c r="K9" s="210"/>
      <c r="L9" s="210"/>
      <c r="M9" s="210"/>
      <c r="N9" s="210"/>
      <c r="O9" s="210"/>
    </row>
    <row r="10" spans="1:15" ht="15" x14ac:dyDescent="0.2">
      <c r="A10" s="94"/>
      <c r="B10" s="210"/>
      <c r="C10" s="210"/>
      <c r="D10" s="210"/>
      <c r="E10" s="210"/>
      <c r="F10" s="210"/>
      <c r="G10" s="210"/>
      <c r="H10" s="210"/>
      <c r="I10" s="210"/>
      <c r="J10" s="210"/>
      <c r="K10" s="210"/>
      <c r="L10" s="210"/>
      <c r="M10" s="210"/>
      <c r="N10" s="210"/>
      <c r="O10" s="210"/>
    </row>
    <row r="11" spans="1:15" ht="15" x14ac:dyDescent="0.2">
      <c r="A11" s="94"/>
      <c r="B11" s="210"/>
      <c r="C11" s="210"/>
      <c r="D11" s="210"/>
      <c r="E11" s="210"/>
      <c r="F11" s="210"/>
      <c r="G11" s="210"/>
      <c r="H11" s="210"/>
      <c r="I11" s="210"/>
      <c r="J11" s="210"/>
      <c r="K11" s="210"/>
      <c r="L11" s="210"/>
      <c r="M11" s="210"/>
      <c r="N11" s="210"/>
      <c r="O11" s="210"/>
    </row>
    <row r="12" spans="1:15" ht="15" x14ac:dyDescent="0.2">
      <c r="A12" s="94"/>
      <c r="B12" s="210"/>
      <c r="C12" s="210"/>
      <c r="D12" s="210"/>
      <c r="E12" s="210"/>
      <c r="F12" s="210"/>
      <c r="G12" s="210"/>
      <c r="H12" s="210"/>
      <c r="I12" s="210"/>
      <c r="J12" s="210"/>
      <c r="K12" s="210"/>
      <c r="L12" s="210"/>
      <c r="M12" s="210"/>
      <c r="N12" s="210"/>
      <c r="O12" s="210"/>
    </row>
    <row r="13" spans="1:15" ht="15" x14ac:dyDescent="0.2">
      <c r="A13" s="94"/>
      <c r="B13" s="210"/>
      <c r="C13" s="210"/>
      <c r="D13" s="210"/>
      <c r="E13" s="210"/>
      <c r="F13" s="210"/>
      <c r="G13" s="210"/>
      <c r="H13" s="210"/>
      <c r="I13" s="210"/>
      <c r="J13" s="210"/>
      <c r="K13" s="210"/>
      <c r="L13" s="210"/>
      <c r="M13" s="210"/>
      <c r="N13" s="210"/>
      <c r="O13" s="210"/>
    </row>
    <row r="14" spans="1:15" x14ac:dyDescent="0.2">
      <c r="A14" s="94"/>
      <c r="B14" s="9"/>
      <c r="C14" s="9"/>
      <c r="D14" s="9"/>
      <c r="E14" s="9"/>
      <c r="F14" s="9"/>
      <c r="G14" s="9"/>
      <c r="H14" s="9"/>
      <c r="I14" s="9"/>
      <c r="J14" s="9"/>
      <c r="K14" s="9"/>
      <c r="L14" s="9"/>
      <c r="M14" s="9"/>
      <c r="N14" s="9"/>
      <c r="O14" s="9"/>
    </row>
    <row r="15" spans="1:15" x14ac:dyDescent="0.2">
      <c r="A15" s="94"/>
      <c r="B15" s="9"/>
      <c r="C15" s="9"/>
      <c r="D15" s="9"/>
      <c r="E15" s="9"/>
      <c r="F15" s="9"/>
      <c r="G15" s="9"/>
      <c r="H15" s="9"/>
      <c r="I15" s="9"/>
      <c r="J15" s="9"/>
      <c r="K15" s="9"/>
      <c r="L15" s="9"/>
      <c r="M15" s="9"/>
      <c r="N15" s="9"/>
      <c r="O15" s="9"/>
    </row>
    <row r="16" spans="1:15" x14ac:dyDescent="0.2">
      <c r="A16" s="94"/>
      <c r="B16" s="9"/>
      <c r="C16" s="9"/>
      <c r="D16" s="9"/>
      <c r="E16" s="9"/>
      <c r="F16" s="9"/>
      <c r="G16" s="9"/>
      <c r="H16" s="9"/>
      <c r="I16" s="9"/>
      <c r="J16" s="9"/>
      <c r="K16" s="9"/>
      <c r="L16" s="9"/>
      <c r="M16" s="9"/>
      <c r="N16" s="9"/>
      <c r="O16" s="9"/>
    </row>
    <row r="17" spans="1:15" x14ac:dyDescent="0.2">
      <c r="A17" s="94"/>
      <c r="B17" s="9"/>
      <c r="C17" s="9"/>
      <c r="D17" s="9"/>
      <c r="E17" s="9"/>
      <c r="F17" s="9"/>
      <c r="G17" s="9"/>
      <c r="H17" s="9"/>
      <c r="I17" s="9"/>
      <c r="J17" s="9"/>
      <c r="K17" s="9"/>
      <c r="L17" s="9"/>
      <c r="M17" s="9"/>
      <c r="N17" s="9"/>
      <c r="O17" s="9"/>
    </row>
    <row r="18" spans="1:15" x14ac:dyDescent="0.2">
      <c r="A18" s="94"/>
      <c r="B18" s="9"/>
      <c r="C18" s="9"/>
      <c r="D18" s="9"/>
      <c r="E18" s="9"/>
      <c r="F18" s="9"/>
      <c r="G18" s="9"/>
      <c r="H18" s="9"/>
      <c r="I18" s="9"/>
      <c r="J18" s="9"/>
      <c r="K18" s="9"/>
      <c r="L18" s="9"/>
      <c r="M18" s="9"/>
      <c r="N18" s="9"/>
      <c r="O18" s="9"/>
    </row>
    <row r="19" spans="1:15" x14ac:dyDescent="0.2">
      <c r="A19" s="94"/>
      <c r="B19" s="9"/>
      <c r="C19" s="9"/>
      <c r="D19" s="9"/>
      <c r="E19" s="9"/>
      <c r="F19" s="9"/>
      <c r="G19" s="9"/>
      <c r="H19" s="9"/>
      <c r="I19" s="9"/>
      <c r="J19" s="9"/>
      <c r="K19" s="9"/>
      <c r="L19" s="9"/>
      <c r="M19" s="9"/>
      <c r="N19" s="9"/>
      <c r="O19" s="9"/>
    </row>
    <row r="20" spans="1:15" x14ac:dyDescent="0.2">
      <c r="A20" s="94"/>
      <c r="B20" s="9"/>
      <c r="C20" s="9"/>
      <c r="D20" s="9"/>
      <c r="E20" s="9"/>
      <c r="F20" s="9"/>
      <c r="G20" s="9"/>
      <c r="H20" s="9"/>
      <c r="I20" s="9"/>
      <c r="J20" s="9"/>
      <c r="K20" s="9"/>
      <c r="L20" s="9"/>
      <c r="M20" s="9"/>
      <c r="N20" s="9"/>
      <c r="O20" s="9"/>
    </row>
    <row r="21" spans="1:15" x14ac:dyDescent="0.2">
      <c r="A21" s="91" t="s">
        <v>19</v>
      </c>
      <c r="B21" s="9"/>
      <c r="C21" s="9"/>
      <c r="D21" s="9"/>
      <c r="E21" s="9"/>
      <c r="F21" s="9"/>
      <c r="G21" s="9"/>
      <c r="H21" s="9"/>
      <c r="I21" s="9"/>
      <c r="J21" s="9"/>
      <c r="K21" s="9"/>
      <c r="L21" s="9"/>
      <c r="M21" s="9"/>
      <c r="N21" s="9"/>
      <c r="O21" s="9"/>
    </row>
    <row r="23" spans="1:15" x14ac:dyDescent="0.2">
      <c r="A23" s="212"/>
      <c r="B23" s="212"/>
      <c r="C23" s="212"/>
      <c r="D23" s="212"/>
      <c r="L23" s="618" t="s">
        <v>13</v>
      </c>
      <c r="M23" s="618"/>
      <c r="N23" s="618"/>
      <c r="O23" s="618"/>
    </row>
    <row r="24" spans="1:15" x14ac:dyDescent="0.2">
      <c r="A24" s="212"/>
      <c r="B24" s="212"/>
      <c r="C24" s="212"/>
      <c r="D24" s="212"/>
      <c r="L24" s="618" t="s">
        <v>14</v>
      </c>
      <c r="M24" s="618"/>
      <c r="N24" s="618"/>
      <c r="O24" s="618"/>
    </row>
    <row r="25" spans="1:15" x14ac:dyDescent="0.2">
      <c r="A25" s="212"/>
      <c r="B25" s="212"/>
      <c r="C25" s="212"/>
      <c r="D25" s="212"/>
      <c r="L25" s="618" t="s">
        <v>90</v>
      </c>
      <c r="M25" s="618"/>
      <c r="N25" s="618"/>
      <c r="O25" s="618"/>
    </row>
    <row r="26" spans="1:15" x14ac:dyDescent="0.2">
      <c r="A26" s="212" t="s">
        <v>12</v>
      </c>
      <c r="C26" s="212"/>
      <c r="D26" s="212"/>
      <c r="L26" s="615" t="s">
        <v>87</v>
      </c>
      <c r="M26" s="615"/>
      <c r="N26" s="615"/>
      <c r="O26" s="217"/>
    </row>
  </sheetData>
  <mergeCells count="19">
    <mergeCell ref="L24:O24"/>
    <mergeCell ref="L25:O25"/>
    <mergeCell ref="L26:N26"/>
    <mergeCell ref="G6:G7"/>
    <mergeCell ref="H6:I6"/>
    <mergeCell ref="J6:K6"/>
    <mergeCell ref="L6:M6"/>
    <mergeCell ref="N6:O6"/>
    <mergeCell ref="L23:O23"/>
    <mergeCell ref="A1:N1"/>
    <mergeCell ref="A2:O2"/>
    <mergeCell ref="M5:O5"/>
    <mergeCell ref="A6:A7"/>
    <mergeCell ref="B6:B7"/>
    <mergeCell ref="C6:C7"/>
    <mergeCell ref="D6:D7"/>
    <mergeCell ref="E6:E7"/>
    <mergeCell ref="A4:O4"/>
    <mergeCell ref="F6:F7"/>
  </mergeCells>
  <printOptions horizontalCentered="1"/>
  <pageMargins left="0.70866141732283472" right="0.70866141732283472" top="0.23622047244094491" bottom="0" header="0.31496062992125984" footer="0.31496062992125984"/>
  <pageSetup paperSize="9" scale="88"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1"/>
  <sheetViews>
    <sheetView zoomScaleSheetLayoutView="90" workbookViewId="0">
      <selection activeCell="A14" sqref="A14:M14"/>
    </sheetView>
  </sheetViews>
  <sheetFormatPr defaultRowHeight="12.75" x14ac:dyDescent="0.2"/>
  <cols>
    <col min="1" max="1" width="8.5703125" style="212" customWidth="1"/>
    <col min="2" max="2" width="16.42578125" style="212" customWidth="1"/>
    <col min="3" max="3" width="12" style="212" customWidth="1"/>
    <col min="4" max="4" width="15.140625" style="212" customWidth="1"/>
    <col min="5" max="5" width="8.7109375" style="212" customWidth="1"/>
    <col min="6" max="6" width="7.28515625" style="212" customWidth="1"/>
    <col min="7" max="7" width="7.42578125" style="212" customWidth="1"/>
    <col min="8" max="8" width="6.28515625" style="212" customWidth="1"/>
    <col min="9" max="9" width="6.5703125" style="212" customWidth="1"/>
    <col min="10" max="10" width="6.7109375" style="212" customWidth="1"/>
    <col min="11" max="11" width="7.140625" style="212" customWidth="1"/>
    <col min="12" max="12" width="8.140625" style="212" customWidth="1"/>
    <col min="13" max="13" width="9.28515625" style="212" customWidth="1"/>
    <col min="14" max="16384" width="9.140625" style="212"/>
  </cols>
  <sheetData>
    <row r="1" spans="1:13" x14ac:dyDescent="0.2">
      <c r="H1" s="615"/>
      <c r="I1" s="615"/>
      <c r="L1" s="215" t="s">
        <v>536</v>
      </c>
    </row>
    <row r="2" spans="1:13" x14ac:dyDescent="0.2">
      <c r="D2" s="615" t="s">
        <v>488</v>
      </c>
      <c r="E2" s="615"/>
      <c r="F2" s="615"/>
      <c r="G2" s="615"/>
      <c r="H2" s="214"/>
      <c r="I2" s="214"/>
      <c r="L2" s="215"/>
    </row>
    <row r="3" spans="1:13" s="216" customFormat="1" ht="15.75" x14ac:dyDescent="0.25">
      <c r="A3" s="759" t="s">
        <v>761</v>
      </c>
      <c r="B3" s="759"/>
      <c r="C3" s="759"/>
      <c r="D3" s="759"/>
      <c r="E3" s="759"/>
      <c r="F3" s="759"/>
      <c r="G3" s="759"/>
      <c r="H3" s="759"/>
      <c r="I3" s="759"/>
      <c r="J3" s="759"/>
      <c r="K3" s="759"/>
      <c r="L3" s="759"/>
      <c r="M3" s="759"/>
    </row>
    <row r="4" spans="1:13" s="216" customFormat="1" ht="20.25" customHeight="1" x14ac:dyDescent="0.25">
      <c r="A4" s="759" t="s">
        <v>879</v>
      </c>
      <c r="B4" s="759"/>
      <c r="C4" s="759"/>
      <c r="D4" s="759"/>
      <c r="E4" s="759"/>
      <c r="F4" s="759"/>
      <c r="G4" s="759"/>
      <c r="H4" s="759"/>
      <c r="I4" s="759"/>
      <c r="J4" s="759"/>
      <c r="K4" s="759"/>
      <c r="L4" s="759"/>
      <c r="M4" s="759"/>
    </row>
    <row r="6" spans="1:13" x14ac:dyDescent="0.2">
      <c r="A6" s="217" t="s">
        <v>166</v>
      </c>
      <c r="B6" s="218"/>
      <c r="C6" s="219"/>
      <c r="D6" s="219"/>
      <c r="E6" s="219"/>
      <c r="F6" s="219"/>
      <c r="G6" s="219"/>
      <c r="H6" s="219"/>
      <c r="I6" s="219"/>
      <c r="J6" s="219"/>
    </row>
    <row r="8" spans="1:13" s="220" customFormat="1" ht="15" customHeight="1" x14ac:dyDescent="0.2">
      <c r="A8" s="212"/>
      <c r="B8" s="212"/>
      <c r="C8" s="212"/>
      <c r="D8" s="212"/>
      <c r="E8" s="212"/>
      <c r="F8" s="212"/>
      <c r="G8" s="212"/>
      <c r="H8" s="212"/>
      <c r="I8" s="212"/>
      <c r="J8" s="762" t="s">
        <v>844</v>
      </c>
      <c r="K8" s="762"/>
      <c r="L8" s="762"/>
      <c r="M8" s="762"/>
    </row>
    <row r="9" spans="1:13" s="220" customFormat="1" ht="20.25" customHeight="1" x14ac:dyDescent="0.2">
      <c r="A9" s="691" t="s">
        <v>2</v>
      </c>
      <c r="B9" s="691" t="s">
        <v>3</v>
      </c>
      <c r="C9" s="697" t="s">
        <v>276</v>
      </c>
      <c r="D9" s="697" t="s">
        <v>277</v>
      </c>
      <c r="E9" s="761" t="s">
        <v>278</v>
      </c>
      <c r="F9" s="761"/>
      <c r="G9" s="761"/>
      <c r="H9" s="761"/>
      <c r="I9" s="761"/>
      <c r="J9" s="761"/>
      <c r="K9" s="761"/>
      <c r="L9" s="761"/>
      <c r="M9" s="761"/>
    </row>
    <row r="10" spans="1:13" s="220" customFormat="1" ht="35.25" customHeight="1" x14ac:dyDescent="0.2">
      <c r="A10" s="760"/>
      <c r="B10" s="760"/>
      <c r="C10" s="698"/>
      <c r="D10" s="698"/>
      <c r="E10" s="303" t="s">
        <v>840</v>
      </c>
      <c r="F10" s="303" t="s">
        <v>279</v>
      </c>
      <c r="G10" s="303" t="s">
        <v>280</v>
      </c>
      <c r="H10" s="303" t="s">
        <v>281</v>
      </c>
      <c r="I10" s="303" t="s">
        <v>282</v>
      </c>
      <c r="J10" s="303" t="s">
        <v>283</v>
      </c>
      <c r="K10" s="303" t="s">
        <v>284</v>
      </c>
      <c r="L10" s="303" t="s">
        <v>285</v>
      </c>
      <c r="M10" s="303" t="s">
        <v>841</v>
      </c>
    </row>
    <row r="11" spans="1:13" s="220" customFormat="1" ht="12.75" customHeight="1" x14ac:dyDescent="0.2">
      <c r="A11" s="223">
        <v>1</v>
      </c>
      <c r="B11" s="223">
        <v>2</v>
      </c>
      <c r="C11" s="223">
        <v>3</v>
      </c>
      <c r="D11" s="223">
        <v>4</v>
      </c>
      <c r="E11" s="223">
        <v>5</v>
      </c>
      <c r="F11" s="223">
        <v>6</v>
      </c>
      <c r="G11" s="223">
        <v>7</v>
      </c>
      <c r="H11" s="223">
        <v>8</v>
      </c>
      <c r="I11" s="223">
        <v>9</v>
      </c>
      <c r="J11" s="223">
        <v>10</v>
      </c>
      <c r="K11" s="223">
        <v>11</v>
      </c>
      <c r="L11" s="223">
        <v>12</v>
      </c>
      <c r="M11" s="223">
        <v>13</v>
      </c>
    </row>
    <row r="12" spans="1:13" ht="15" x14ac:dyDescent="0.2">
      <c r="A12" s="299">
        <v>1</v>
      </c>
      <c r="B12" s="423" t="s">
        <v>922</v>
      </c>
      <c r="C12" s="146">
        <v>116</v>
      </c>
      <c r="D12" s="146">
        <v>116</v>
      </c>
      <c r="E12" s="146">
        <v>116</v>
      </c>
      <c r="F12" s="146">
        <v>116</v>
      </c>
      <c r="G12" s="146">
        <v>116</v>
      </c>
      <c r="H12" s="146">
        <v>116</v>
      </c>
      <c r="I12" s="146">
        <v>116</v>
      </c>
      <c r="J12" s="146">
        <v>116</v>
      </c>
      <c r="K12" s="146">
        <v>116</v>
      </c>
      <c r="L12" s="146">
        <v>116</v>
      </c>
      <c r="M12" s="146">
        <v>116</v>
      </c>
    </row>
    <row r="13" spans="1:13" ht="15" x14ac:dyDescent="0.2">
      <c r="A13" s="299">
        <v>2</v>
      </c>
      <c r="B13" s="423" t="s">
        <v>923</v>
      </c>
      <c r="C13" s="146">
        <v>161</v>
      </c>
      <c r="D13" s="146">
        <v>161</v>
      </c>
      <c r="E13" s="146">
        <v>161</v>
      </c>
      <c r="F13" s="146">
        <v>161</v>
      </c>
      <c r="G13" s="146">
        <v>161</v>
      </c>
      <c r="H13" s="146">
        <v>161</v>
      </c>
      <c r="I13" s="146">
        <v>161</v>
      </c>
      <c r="J13" s="146">
        <v>161</v>
      </c>
      <c r="K13" s="146">
        <v>161</v>
      </c>
      <c r="L13" s="146">
        <v>161</v>
      </c>
      <c r="M13" s="146">
        <v>161</v>
      </c>
    </row>
    <row r="14" spans="1:13" ht="15" x14ac:dyDescent="0.2">
      <c r="A14" s="299">
        <v>3</v>
      </c>
      <c r="B14" s="423" t="s">
        <v>924</v>
      </c>
      <c r="C14" s="146">
        <v>55</v>
      </c>
      <c r="D14" s="146">
        <v>55</v>
      </c>
      <c r="E14" s="146">
        <v>55</v>
      </c>
      <c r="F14" s="146">
        <v>55</v>
      </c>
      <c r="G14" s="146">
        <v>55</v>
      </c>
      <c r="H14" s="146">
        <v>55</v>
      </c>
      <c r="I14" s="146">
        <v>55</v>
      </c>
      <c r="J14" s="146">
        <v>55</v>
      </c>
      <c r="K14" s="146">
        <v>55</v>
      </c>
      <c r="L14" s="146">
        <v>55</v>
      </c>
      <c r="M14" s="146">
        <v>55</v>
      </c>
    </row>
    <row r="15" spans="1:13" s="141" customFormat="1" ht="12.75" customHeight="1" x14ac:dyDescent="0.2">
      <c r="A15" s="145" t="s">
        <v>19</v>
      </c>
      <c r="B15" s="145"/>
      <c r="C15" s="429">
        <v>332</v>
      </c>
      <c r="D15" s="429">
        <v>332</v>
      </c>
      <c r="E15" s="429">
        <f>E12+E13+E14</f>
        <v>332</v>
      </c>
      <c r="F15" s="429">
        <f>F12+F13+F14</f>
        <v>332</v>
      </c>
      <c r="G15" s="429">
        <f t="shared" ref="G15:M15" si="0">G12+G13+G14</f>
        <v>332</v>
      </c>
      <c r="H15" s="429">
        <f t="shared" si="0"/>
        <v>332</v>
      </c>
      <c r="I15" s="429">
        <f t="shared" si="0"/>
        <v>332</v>
      </c>
      <c r="J15" s="429">
        <f t="shared" si="0"/>
        <v>332</v>
      </c>
      <c r="K15" s="429">
        <f t="shared" si="0"/>
        <v>332</v>
      </c>
      <c r="L15" s="429">
        <f t="shared" si="0"/>
        <v>332</v>
      </c>
      <c r="M15" s="429">
        <f t="shared" si="0"/>
        <v>332</v>
      </c>
    </row>
    <row r="18" spans="1:13" x14ac:dyDescent="0.2">
      <c r="H18" s="618" t="s">
        <v>13</v>
      </c>
      <c r="I18" s="618"/>
      <c r="J18" s="618"/>
      <c r="K18" s="618"/>
      <c r="L18" s="618"/>
      <c r="M18" s="618"/>
    </row>
    <row r="19" spans="1:13" x14ac:dyDescent="0.2">
      <c r="H19" s="618" t="s">
        <v>14</v>
      </c>
      <c r="I19" s="618"/>
      <c r="J19" s="618"/>
      <c r="K19" s="618"/>
      <c r="L19" s="618"/>
      <c r="M19" s="618"/>
    </row>
    <row r="20" spans="1:13" x14ac:dyDescent="0.2">
      <c r="H20" s="618" t="s">
        <v>90</v>
      </c>
      <c r="I20" s="618"/>
      <c r="J20" s="618"/>
      <c r="K20" s="618"/>
      <c r="L20" s="618"/>
      <c r="M20" s="618"/>
    </row>
    <row r="21" spans="1:13" x14ac:dyDescent="0.2">
      <c r="A21" s="212" t="s">
        <v>12</v>
      </c>
      <c r="H21" s="615" t="s">
        <v>87</v>
      </c>
      <c r="I21" s="615"/>
      <c r="J21" s="615"/>
      <c r="K21" s="615"/>
    </row>
  </sheetData>
  <mergeCells count="14">
    <mergeCell ref="H19:M19"/>
    <mergeCell ref="H20:M20"/>
    <mergeCell ref="H21:K21"/>
    <mergeCell ref="H1:I1"/>
    <mergeCell ref="A3:M3"/>
    <mergeCell ref="A4:M4"/>
    <mergeCell ref="A9:A10"/>
    <mergeCell ref="B9:B10"/>
    <mergeCell ref="D2:G2"/>
    <mergeCell ref="C9:C10"/>
    <mergeCell ref="D9:D10"/>
    <mergeCell ref="E9:M9"/>
    <mergeCell ref="H18:M18"/>
    <mergeCell ref="J8:M8"/>
  </mergeCells>
  <printOptions horizontalCentered="1"/>
  <pageMargins left="0.70866141732283472" right="0.70866141732283472" top="0.23622047244094491" bottom="0"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5"/>
  <sheetViews>
    <sheetView topLeftCell="A10" zoomScaleSheetLayoutView="90" workbookViewId="0">
      <selection activeCell="M26" sqref="M26"/>
    </sheetView>
  </sheetViews>
  <sheetFormatPr defaultRowHeight="12.75" x14ac:dyDescent="0.2"/>
  <cols>
    <col min="1" max="1" width="8.5703125" style="212" customWidth="1"/>
    <col min="2" max="2" width="17.85546875" style="212" customWidth="1"/>
    <col min="3" max="3" width="11.140625" style="212" customWidth="1"/>
    <col min="4" max="5" width="9.140625" style="212" customWidth="1"/>
    <col min="6" max="6" width="7.85546875" style="212" customWidth="1"/>
    <col min="7" max="7" width="8.42578125" style="212" customWidth="1"/>
    <col min="8" max="8" width="9.28515625" style="212" customWidth="1"/>
    <col min="9" max="9" width="10.28515625" style="212" customWidth="1"/>
    <col min="10" max="10" width="9.140625" style="212" customWidth="1"/>
    <col min="11" max="11" width="10.140625" style="212" customWidth="1"/>
    <col min="12" max="12" width="11" style="212" customWidth="1"/>
    <col min="13" max="16384" width="9.140625" style="212"/>
  </cols>
  <sheetData>
    <row r="1" spans="1:12" x14ac:dyDescent="0.2">
      <c r="G1" s="615"/>
      <c r="H1" s="615"/>
      <c r="K1" s="763" t="s">
        <v>555</v>
      </c>
      <c r="L1" s="763"/>
    </row>
    <row r="2" spans="1:12" x14ac:dyDescent="0.2">
      <c r="C2" s="615" t="s">
        <v>642</v>
      </c>
      <c r="D2" s="615"/>
      <c r="E2" s="615"/>
      <c r="F2" s="615"/>
      <c r="G2" s="615"/>
      <c r="H2" s="615"/>
      <c r="I2" s="615"/>
      <c r="K2" s="215"/>
    </row>
    <row r="3" spans="1:12" s="216" customFormat="1" ht="15.75" x14ac:dyDescent="0.25">
      <c r="A3" s="759" t="s">
        <v>761</v>
      </c>
      <c r="B3" s="759"/>
      <c r="C3" s="759"/>
      <c r="D3" s="759"/>
      <c r="E3" s="759"/>
      <c r="F3" s="759"/>
      <c r="G3" s="759"/>
      <c r="H3" s="759"/>
      <c r="I3" s="759"/>
      <c r="J3" s="759"/>
      <c r="K3" s="759"/>
      <c r="L3" s="759"/>
    </row>
    <row r="4" spans="1:12" s="216" customFormat="1" ht="20.25" customHeight="1" x14ac:dyDescent="0.25">
      <c r="A4" s="759" t="s">
        <v>834</v>
      </c>
      <c r="B4" s="759"/>
      <c r="C4" s="759"/>
      <c r="D4" s="759"/>
      <c r="E4" s="759"/>
      <c r="F4" s="759"/>
      <c r="G4" s="759"/>
      <c r="H4" s="759"/>
      <c r="I4" s="759"/>
      <c r="J4" s="759"/>
      <c r="K4" s="759"/>
      <c r="L4" s="759"/>
    </row>
    <row r="6" spans="1:12" x14ac:dyDescent="0.2">
      <c r="A6" s="217" t="s">
        <v>166</v>
      </c>
      <c r="B6" s="218"/>
      <c r="C6" s="219"/>
      <c r="D6" s="219"/>
      <c r="E6" s="219"/>
      <c r="F6" s="219"/>
      <c r="G6" s="219"/>
      <c r="H6" s="219"/>
      <c r="I6" s="219"/>
    </row>
    <row r="7" spans="1:12" x14ac:dyDescent="0.2">
      <c r="A7" s="217"/>
      <c r="B7" s="219"/>
      <c r="C7" s="219"/>
      <c r="D7" s="219"/>
      <c r="E7" s="219"/>
      <c r="F7" s="219"/>
      <c r="G7" s="219"/>
      <c r="H7" s="219"/>
      <c r="I7" s="219"/>
    </row>
    <row r="8" spans="1:12" x14ac:dyDescent="0.2">
      <c r="A8" s="217"/>
      <c r="B8" s="219"/>
      <c r="C8" s="219"/>
      <c r="D8" s="219"/>
      <c r="E8" s="219"/>
      <c r="F8" s="219"/>
      <c r="G8" s="219"/>
      <c r="H8" s="219"/>
      <c r="I8" s="219"/>
    </row>
    <row r="9" spans="1:12" x14ac:dyDescent="0.2">
      <c r="A9" s="765" t="s">
        <v>720</v>
      </c>
      <c r="B9" s="765"/>
      <c r="C9" s="765"/>
      <c r="D9" s="765"/>
      <c r="E9" s="765"/>
      <c r="F9" s="224"/>
      <c r="G9" s="219"/>
      <c r="H9" s="219"/>
      <c r="I9" s="219"/>
    </row>
    <row r="10" spans="1:12" x14ac:dyDescent="0.2">
      <c r="A10" s="765" t="s">
        <v>721</v>
      </c>
      <c r="B10" s="765"/>
      <c r="C10" s="765"/>
      <c r="D10" s="765"/>
      <c r="E10" s="765"/>
      <c r="F10" s="224"/>
      <c r="G10" s="219"/>
      <c r="H10" s="219"/>
      <c r="I10" s="219"/>
    </row>
    <row r="12" spans="1:12" s="220" customFormat="1" ht="15" customHeight="1" x14ac:dyDescent="0.2">
      <c r="A12" s="212"/>
      <c r="B12" s="212"/>
      <c r="C12" s="212"/>
      <c r="D12" s="212"/>
      <c r="E12" s="212"/>
      <c r="F12" s="212"/>
      <c r="G12" s="212"/>
      <c r="H12" s="212"/>
      <c r="I12" s="212"/>
      <c r="J12" s="629" t="s">
        <v>844</v>
      </c>
      <c r="K12" s="629"/>
      <c r="L12" s="629"/>
    </row>
    <row r="13" spans="1:12" s="220" customFormat="1" ht="20.25" customHeight="1" x14ac:dyDescent="0.2">
      <c r="A13" s="691" t="s">
        <v>77</v>
      </c>
      <c r="B13" s="691" t="s">
        <v>3</v>
      </c>
      <c r="C13" s="697" t="s">
        <v>276</v>
      </c>
      <c r="D13" s="764" t="s">
        <v>667</v>
      </c>
      <c r="E13" s="764"/>
      <c r="F13" s="764"/>
      <c r="G13" s="764"/>
      <c r="H13" s="764"/>
      <c r="I13" s="764"/>
      <c r="J13" s="764"/>
      <c r="K13" s="764"/>
      <c r="L13" s="764"/>
    </row>
    <row r="14" spans="1:12" s="220" customFormat="1" ht="35.25" customHeight="1" x14ac:dyDescent="0.2">
      <c r="A14" s="760"/>
      <c r="B14" s="760"/>
      <c r="C14" s="698"/>
      <c r="D14" s="303" t="s">
        <v>840</v>
      </c>
      <c r="E14" s="303" t="s">
        <v>279</v>
      </c>
      <c r="F14" s="303" t="s">
        <v>280</v>
      </c>
      <c r="G14" s="303" t="s">
        <v>281</v>
      </c>
      <c r="H14" s="303" t="s">
        <v>282</v>
      </c>
      <c r="I14" s="303" t="s">
        <v>283</v>
      </c>
      <c r="J14" s="303" t="s">
        <v>284</v>
      </c>
      <c r="K14" s="303" t="s">
        <v>285</v>
      </c>
      <c r="L14" s="303" t="s">
        <v>841</v>
      </c>
    </row>
    <row r="15" spans="1:12" s="220" customFormat="1" ht="12.75" customHeight="1" x14ac:dyDescent="0.2">
      <c r="A15" s="223">
        <v>1</v>
      </c>
      <c r="B15" s="223">
        <v>2</v>
      </c>
      <c r="C15" s="223">
        <v>3</v>
      </c>
      <c r="D15" s="223">
        <v>4</v>
      </c>
      <c r="E15" s="223">
        <v>5</v>
      </c>
      <c r="F15" s="223">
        <v>6</v>
      </c>
      <c r="G15" s="223">
        <v>7</v>
      </c>
      <c r="H15" s="223">
        <v>8</v>
      </c>
      <c r="I15" s="223">
        <v>9</v>
      </c>
      <c r="J15" s="223">
        <v>10</v>
      </c>
      <c r="K15" s="223">
        <v>11</v>
      </c>
      <c r="L15" s="223">
        <v>12</v>
      </c>
    </row>
    <row r="16" spans="1:12" ht="15" customHeight="1" x14ac:dyDescent="0.2">
      <c r="A16" s="299">
        <v>1</v>
      </c>
      <c r="B16" s="423" t="s">
        <v>922</v>
      </c>
      <c r="C16" s="146">
        <v>116</v>
      </c>
      <c r="D16" s="146">
        <v>69</v>
      </c>
      <c r="E16" s="8">
        <v>0</v>
      </c>
      <c r="F16" s="8">
        <v>0</v>
      </c>
      <c r="G16" s="465">
        <v>101</v>
      </c>
      <c r="H16" s="465">
        <v>90</v>
      </c>
      <c r="I16" s="465">
        <v>99</v>
      </c>
      <c r="J16" s="465">
        <v>103</v>
      </c>
      <c r="K16" s="465">
        <v>102</v>
      </c>
      <c r="L16" s="465">
        <v>104</v>
      </c>
    </row>
    <row r="17" spans="1:15" ht="15" x14ac:dyDescent="0.2">
      <c r="A17" s="299">
        <v>2</v>
      </c>
      <c r="B17" s="423" t="s">
        <v>923</v>
      </c>
      <c r="C17" s="146">
        <v>161</v>
      </c>
      <c r="D17" s="146">
        <v>55</v>
      </c>
      <c r="E17" s="8">
        <v>0</v>
      </c>
      <c r="F17" s="8">
        <v>0</v>
      </c>
      <c r="G17" s="465">
        <v>87</v>
      </c>
      <c r="H17" s="465">
        <v>88</v>
      </c>
      <c r="I17" s="465">
        <v>85</v>
      </c>
      <c r="J17" s="465">
        <v>98</v>
      </c>
      <c r="K17" s="465">
        <v>102</v>
      </c>
      <c r="L17" s="465">
        <v>94</v>
      </c>
      <c r="O17" s="212" t="s">
        <v>11</v>
      </c>
    </row>
    <row r="18" spans="1:15" ht="15" x14ac:dyDescent="0.2">
      <c r="A18" s="299">
        <v>3</v>
      </c>
      <c r="B18" s="423" t="s">
        <v>924</v>
      </c>
      <c r="C18" s="146">
        <v>55</v>
      </c>
      <c r="D18" s="146">
        <v>12</v>
      </c>
      <c r="E18" s="8">
        <v>0</v>
      </c>
      <c r="F18" s="8">
        <v>0</v>
      </c>
      <c r="G18" s="465">
        <v>31</v>
      </c>
      <c r="H18" s="465">
        <v>31</v>
      </c>
      <c r="I18" s="465">
        <v>34</v>
      </c>
      <c r="J18" s="465">
        <v>37</v>
      </c>
      <c r="K18" s="465">
        <v>38</v>
      </c>
      <c r="L18" s="465">
        <v>36</v>
      </c>
    </row>
    <row r="19" spans="1:15" s="141" customFormat="1" ht="12.75" customHeight="1" x14ac:dyDescent="0.2">
      <c r="A19" s="145" t="s">
        <v>19</v>
      </c>
      <c r="B19" s="145"/>
      <c r="C19" s="167">
        <v>332</v>
      </c>
      <c r="D19" s="167">
        <f>D16+D17+D18</f>
        <v>136</v>
      </c>
      <c r="E19" s="167">
        <f t="shared" ref="E19:L19" si="0">E16+E17+E18</f>
        <v>0</v>
      </c>
      <c r="F19" s="167">
        <f t="shared" si="0"/>
        <v>0</v>
      </c>
      <c r="G19" s="167">
        <f t="shared" si="0"/>
        <v>219</v>
      </c>
      <c r="H19" s="167">
        <f t="shared" si="0"/>
        <v>209</v>
      </c>
      <c r="I19" s="167">
        <f t="shared" si="0"/>
        <v>218</v>
      </c>
      <c r="J19" s="167">
        <f t="shared" si="0"/>
        <v>238</v>
      </c>
      <c r="K19" s="167">
        <f t="shared" si="0"/>
        <v>242</v>
      </c>
      <c r="L19" s="167">
        <f t="shared" si="0"/>
        <v>234</v>
      </c>
    </row>
    <row r="20" spans="1:15" x14ac:dyDescent="0.2">
      <c r="A20" s="212" t="s">
        <v>945</v>
      </c>
    </row>
    <row r="22" spans="1:15" x14ac:dyDescent="0.2">
      <c r="G22" s="618" t="s">
        <v>13</v>
      </c>
      <c r="H22" s="618"/>
      <c r="I22" s="618"/>
      <c r="J22" s="618"/>
      <c r="K22" s="618"/>
      <c r="L22" s="618"/>
    </row>
    <row r="23" spans="1:15" x14ac:dyDescent="0.2">
      <c r="G23" s="618" t="s">
        <v>14</v>
      </c>
      <c r="H23" s="618"/>
      <c r="I23" s="618"/>
      <c r="J23" s="618"/>
      <c r="K23" s="618"/>
      <c r="L23" s="618"/>
    </row>
    <row r="24" spans="1:15" x14ac:dyDescent="0.2">
      <c r="G24" s="618" t="s">
        <v>90</v>
      </c>
      <c r="H24" s="618"/>
      <c r="I24" s="618"/>
      <c r="J24" s="618"/>
      <c r="K24" s="618"/>
      <c r="L24" s="618"/>
    </row>
    <row r="25" spans="1:15" x14ac:dyDescent="0.2">
      <c r="A25" s="212" t="s">
        <v>12</v>
      </c>
      <c r="G25" s="615" t="s">
        <v>87</v>
      </c>
      <c r="H25" s="615"/>
      <c r="I25" s="615"/>
      <c r="J25" s="615"/>
    </row>
  </sheetData>
  <mergeCells count="16">
    <mergeCell ref="G24:L24"/>
    <mergeCell ref="G25:J25"/>
    <mergeCell ref="G22:L22"/>
    <mergeCell ref="A9:E9"/>
    <mergeCell ref="A10:E10"/>
    <mergeCell ref="G23:L23"/>
    <mergeCell ref="K1:L1"/>
    <mergeCell ref="G1:H1"/>
    <mergeCell ref="A3:L3"/>
    <mergeCell ref="A4:L4"/>
    <mergeCell ref="A13:A14"/>
    <mergeCell ref="B13:B14"/>
    <mergeCell ref="C13:C14"/>
    <mergeCell ref="C2:I2"/>
    <mergeCell ref="D13:L13"/>
    <mergeCell ref="J12:L12"/>
  </mergeCells>
  <printOptions horizontalCentered="1"/>
  <pageMargins left="0.70866141732283472" right="0.70866141732283472" top="0.23622047244094491" bottom="0"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0"/>
  <sheetViews>
    <sheetView topLeftCell="A7" zoomScale="80" zoomScaleNormal="80" zoomScaleSheetLayoutView="80" workbookViewId="0">
      <selection activeCell="C20" sqref="C20"/>
    </sheetView>
  </sheetViews>
  <sheetFormatPr defaultRowHeight="12.75" x14ac:dyDescent="0.2"/>
  <cols>
    <col min="2" max="2" width="15.140625" bestFit="1"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626" t="s">
        <v>0</v>
      </c>
      <c r="D1" s="626"/>
      <c r="E1" s="626"/>
      <c r="F1" s="626"/>
      <c r="G1" s="626"/>
      <c r="H1" s="626"/>
      <c r="I1" s="626"/>
      <c r="J1" s="234"/>
      <c r="K1" s="234"/>
      <c r="L1" s="756" t="s">
        <v>538</v>
      </c>
      <c r="M1" s="756"/>
      <c r="N1" s="234"/>
      <c r="O1" s="234"/>
      <c r="P1" s="234"/>
    </row>
    <row r="2" spans="1:16" ht="21" x14ac:dyDescent="0.35">
      <c r="B2" s="625" t="s">
        <v>757</v>
      </c>
      <c r="C2" s="625"/>
      <c r="D2" s="625"/>
      <c r="E2" s="625"/>
      <c r="F2" s="625"/>
      <c r="G2" s="625"/>
      <c r="H2" s="625"/>
      <c r="I2" s="625"/>
      <c r="J2" s="625"/>
      <c r="K2" s="625"/>
      <c r="L2" s="625"/>
      <c r="M2" s="235"/>
      <c r="N2" s="235"/>
      <c r="O2" s="235"/>
      <c r="P2" s="235"/>
    </row>
    <row r="3" spans="1:16" ht="21" x14ac:dyDescent="0.35">
      <c r="C3" s="205"/>
      <c r="D3" s="205"/>
      <c r="E3" s="205"/>
      <c r="F3" s="205"/>
      <c r="G3" s="205"/>
      <c r="H3" s="205"/>
      <c r="I3" s="205"/>
      <c r="J3" s="205"/>
      <c r="K3" s="205"/>
      <c r="L3" s="205"/>
      <c r="M3" s="205"/>
      <c r="N3" s="235"/>
      <c r="O3" s="235"/>
      <c r="P3" s="235"/>
    </row>
    <row r="4" spans="1:16" ht="20.25" customHeight="1" x14ac:dyDescent="0.2">
      <c r="A4" s="767" t="s">
        <v>537</v>
      </c>
      <c r="B4" s="767"/>
      <c r="C4" s="767"/>
      <c r="D4" s="767"/>
      <c r="E4" s="767"/>
      <c r="F4" s="767"/>
      <c r="G4" s="767"/>
      <c r="H4" s="767"/>
      <c r="I4" s="767"/>
      <c r="J4" s="767"/>
      <c r="K4" s="767"/>
      <c r="L4" s="767"/>
      <c r="M4" s="767"/>
    </row>
    <row r="5" spans="1:16" ht="20.25" customHeight="1" x14ac:dyDescent="0.2">
      <c r="A5" s="768" t="s">
        <v>167</v>
      </c>
      <c r="B5" s="768"/>
      <c r="C5" s="768"/>
      <c r="D5" s="768"/>
      <c r="E5" s="768"/>
      <c r="F5" s="768"/>
      <c r="G5" s="768"/>
      <c r="H5" s="623" t="s">
        <v>844</v>
      </c>
      <c r="I5" s="623"/>
      <c r="J5" s="623"/>
      <c r="K5" s="623"/>
      <c r="L5" s="623"/>
      <c r="M5" s="623"/>
      <c r="N5" s="103"/>
    </row>
    <row r="6" spans="1:16" ht="15" customHeight="1" x14ac:dyDescent="0.2">
      <c r="A6" s="686" t="s">
        <v>77</v>
      </c>
      <c r="B6" s="686" t="s">
        <v>296</v>
      </c>
      <c r="C6" s="769" t="s">
        <v>427</v>
      </c>
      <c r="D6" s="770"/>
      <c r="E6" s="770"/>
      <c r="F6" s="770"/>
      <c r="G6" s="771"/>
      <c r="H6" s="685" t="s">
        <v>424</v>
      </c>
      <c r="I6" s="685"/>
      <c r="J6" s="685"/>
      <c r="K6" s="685"/>
      <c r="L6" s="685"/>
      <c r="M6" s="686" t="s">
        <v>297</v>
      </c>
    </row>
    <row r="7" spans="1:16" ht="12.75" customHeight="1" x14ac:dyDescent="0.2">
      <c r="A7" s="687"/>
      <c r="B7" s="687"/>
      <c r="C7" s="772"/>
      <c r="D7" s="773"/>
      <c r="E7" s="773"/>
      <c r="F7" s="773"/>
      <c r="G7" s="774"/>
      <c r="H7" s="685"/>
      <c r="I7" s="685"/>
      <c r="J7" s="685"/>
      <c r="K7" s="685"/>
      <c r="L7" s="685"/>
      <c r="M7" s="687"/>
    </row>
    <row r="8" spans="1:16" ht="5.25" customHeight="1" x14ac:dyDescent="0.2">
      <c r="A8" s="687"/>
      <c r="B8" s="687"/>
      <c r="C8" s="772"/>
      <c r="D8" s="773"/>
      <c r="E8" s="773"/>
      <c r="F8" s="773"/>
      <c r="G8" s="774"/>
      <c r="H8" s="685"/>
      <c r="I8" s="685"/>
      <c r="J8" s="685"/>
      <c r="K8" s="685"/>
      <c r="L8" s="685"/>
      <c r="M8" s="687"/>
    </row>
    <row r="9" spans="1:16" ht="68.25" customHeight="1" x14ac:dyDescent="0.2">
      <c r="A9" s="688"/>
      <c r="B9" s="688"/>
      <c r="C9" s="240" t="s">
        <v>298</v>
      </c>
      <c r="D9" s="240" t="s">
        <v>299</v>
      </c>
      <c r="E9" s="240" t="s">
        <v>300</v>
      </c>
      <c r="F9" s="240" t="s">
        <v>301</v>
      </c>
      <c r="G9" s="269" t="s">
        <v>302</v>
      </c>
      <c r="H9" s="268" t="s">
        <v>423</v>
      </c>
      <c r="I9" s="268" t="s">
        <v>428</v>
      </c>
      <c r="J9" s="268" t="s">
        <v>425</v>
      </c>
      <c r="K9" s="268" t="s">
        <v>426</v>
      </c>
      <c r="L9" s="268" t="s">
        <v>50</v>
      </c>
      <c r="M9" s="688"/>
    </row>
    <row r="10" spans="1:16" ht="15" x14ac:dyDescent="0.25">
      <c r="A10" s="241">
        <v>1</v>
      </c>
      <c r="B10" s="241">
        <v>2</v>
      </c>
      <c r="C10" s="241">
        <v>3</v>
      </c>
      <c r="D10" s="241">
        <v>4</v>
      </c>
      <c r="E10" s="241">
        <v>5</v>
      </c>
      <c r="F10" s="241">
        <v>6</v>
      </c>
      <c r="G10" s="241">
        <v>7</v>
      </c>
      <c r="H10" s="241">
        <v>8</v>
      </c>
      <c r="I10" s="241">
        <v>9</v>
      </c>
      <c r="J10" s="241">
        <v>10</v>
      </c>
      <c r="K10" s="241">
        <v>11</v>
      </c>
      <c r="L10" s="241">
        <v>12</v>
      </c>
      <c r="M10" s="241">
        <v>13</v>
      </c>
    </row>
    <row r="11" spans="1:16" ht="15" x14ac:dyDescent="0.25">
      <c r="A11" s="299">
        <v>1</v>
      </c>
      <c r="B11" s="423" t="s">
        <v>922</v>
      </c>
      <c r="C11" s="430" t="s">
        <v>926</v>
      </c>
      <c r="D11" s="430" t="s">
        <v>926</v>
      </c>
      <c r="E11" s="430" t="s">
        <v>926</v>
      </c>
      <c r="F11" s="430" t="s">
        <v>926</v>
      </c>
      <c r="G11" s="430" t="s">
        <v>926</v>
      </c>
      <c r="H11" s="430" t="s">
        <v>926</v>
      </c>
      <c r="I11" s="430" t="s">
        <v>926</v>
      </c>
      <c r="J11" s="430" t="s">
        <v>926</v>
      </c>
      <c r="K11" s="430" t="s">
        <v>926</v>
      </c>
      <c r="L11" s="430" t="s">
        <v>926</v>
      </c>
      <c r="M11" s="430" t="s">
        <v>926</v>
      </c>
    </row>
    <row r="12" spans="1:16" ht="15" x14ac:dyDescent="0.25">
      <c r="A12" s="299">
        <v>2</v>
      </c>
      <c r="B12" s="423" t="s">
        <v>923</v>
      </c>
      <c r="C12" s="430" t="s">
        <v>926</v>
      </c>
      <c r="D12" s="430" t="s">
        <v>926</v>
      </c>
      <c r="E12" s="430" t="s">
        <v>926</v>
      </c>
      <c r="F12" s="430" t="s">
        <v>926</v>
      </c>
      <c r="G12" s="430" t="s">
        <v>926</v>
      </c>
      <c r="H12" s="430" t="s">
        <v>926</v>
      </c>
      <c r="I12" s="430" t="s">
        <v>926</v>
      </c>
      <c r="J12" s="430" t="s">
        <v>926</v>
      </c>
      <c r="K12" s="430" t="s">
        <v>926</v>
      </c>
      <c r="L12" s="430" t="s">
        <v>926</v>
      </c>
      <c r="M12" s="430" t="s">
        <v>926</v>
      </c>
    </row>
    <row r="13" spans="1:16" ht="15" x14ac:dyDescent="0.25">
      <c r="A13" s="299">
        <v>3</v>
      </c>
      <c r="B13" s="423" t="s">
        <v>924</v>
      </c>
      <c r="C13" s="431" t="s">
        <v>926</v>
      </c>
      <c r="D13" s="431" t="s">
        <v>926</v>
      </c>
      <c r="E13" s="431" t="s">
        <v>926</v>
      </c>
      <c r="F13" s="431" t="s">
        <v>926</v>
      </c>
      <c r="G13" s="431" t="s">
        <v>926</v>
      </c>
      <c r="H13" s="431" t="s">
        <v>926</v>
      </c>
      <c r="I13" s="431" t="s">
        <v>926</v>
      </c>
      <c r="J13" s="431" t="s">
        <v>926</v>
      </c>
      <c r="K13" s="431" t="s">
        <v>926</v>
      </c>
      <c r="L13" s="431" t="s">
        <v>926</v>
      </c>
      <c r="M13" s="431" t="s">
        <v>926</v>
      </c>
    </row>
    <row r="14" spans="1:16" ht="15" x14ac:dyDescent="0.25">
      <c r="A14" s="145" t="s">
        <v>19</v>
      </c>
      <c r="B14" s="145"/>
      <c r="C14" s="432" t="s">
        <v>926</v>
      </c>
      <c r="D14" s="432" t="s">
        <v>926</v>
      </c>
      <c r="E14" s="432" t="s">
        <v>926</v>
      </c>
      <c r="F14" s="432" t="s">
        <v>926</v>
      </c>
      <c r="G14" s="432" t="s">
        <v>926</v>
      </c>
      <c r="H14" s="432" t="s">
        <v>926</v>
      </c>
      <c r="I14" s="432" t="s">
        <v>926</v>
      </c>
      <c r="J14" s="432" t="s">
        <v>926</v>
      </c>
      <c r="K14" s="432" t="s">
        <v>926</v>
      </c>
      <c r="L14" s="432" t="s">
        <v>926</v>
      </c>
      <c r="M14" s="432" t="s">
        <v>926</v>
      </c>
    </row>
    <row r="15" spans="1:16" ht="16.5" customHeight="1" x14ac:dyDescent="0.2">
      <c r="B15" s="243"/>
      <c r="C15" s="766"/>
      <c r="D15" s="766"/>
      <c r="E15" s="766"/>
      <c r="F15" s="766"/>
    </row>
    <row r="17" spans="1:13" x14ac:dyDescent="0.2">
      <c r="A17" s="212"/>
      <c r="B17" s="212"/>
      <c r="C17" s="212"/>
      <c r="D17" s="212"/>
      <c r="G17" s="618" t="s">
        <v>13</v>
      </c>
      <c r="H17" s="618"/>
      <c r="I17" s="213"/>
      <c r="J17" s="213"/>
      <c r="K17" s="213"/>
      <c r="L17" s="213"/>
    </row>
    <row r="18" spans="1:13" ht="15" customHeight="1" x14ac:dyDescent="0.2">
      <c r="A18" s="212"/>
      <c r="B18" s="212"/>
      <c r="C18" s="212"/>
      <c r="D18" s="212"/>
      <c r="G18" s="618" t="s">
        <v>14</v>
      </c>
      <c r="H18" s="618"/>
      <c r="I18" s="618"/>
      <c r="J18" s="618"/>
      <c r="K18" s="618"/>
      <c r="L18" s="618"/>
      <c r="M18" s="618"/>
    </row>
    <row r="19" spans="1:13" ht="15" customHeight="1" x14ac:dyDescent="0.2">
      <c r="A19" s="212"/>
      <c r="B19" s="212"/>
      <c r="C19" s="212"/>
      <c r="D19" s="212"/>
      <c r="G19" s="618" t="s">
        <v>90</v>
      </c>
      <c r="H19" s="618"/>
      <c r="I19" s="618"/>
      <c r="J19" s="618"/>
      <c r="K19" s="618"/>
      <c r="L19" s="618"/>
      <c r="M19" s="618"/>
    </row>
    <row r="20" spans="1:13" x14ac:dyDescent="0.2">
      <c r="A20" s="212" t="s">
        <v>12</v>
      </c>
      <c r="C20" s="212"/>
      <c r="D20" s="212"/>
      <c r="G20" s="615" t="s">
        <v>87</v>
      </c>
      <c r="H20" s="615"/>
      <c r="I20" s="214"/>
      <c r="J20" s="214"/>
      <c r="K20" s="214"/>
      <c r="L20" s="214"/>
    </row>
  </sheetData>
  <mergeCells count="16">
    <mergeCell ref="B2:L2"/>
    <mergeCell ref="L1:M1"/>
    <mergeCell ref="C1:I1"/>
    <mergeCell ref="G20:H20"/>
    <mergeCell ref="C15:F15"/>
    <mergeCell ref="G17:H17"/>
    <mergeCell ref="H6:L8"/>
    <mergeCell ref="H5:M5"/>
    <mergeCell ref="A4:M4"/>
    <mergeCell ref="A5:G5"/>
    <mergeCell ref="G18:M18"/>
    <mergeCell ref="G19:M19"/>
    <mergeCell ref="M6:M9"/>
    <mergeCell ref="A6:A9"/>
    <mergeCell ref="B6:B9"/>
    <mergeCell ref="C6:G8"/>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6"/>
  <sheetViews>
    <sheetView topLeftCell="A20" zoomScaleSheetLayoutView="63" workbookViewId="0">
      <selection activeCell="E35" sqref="E35"/>
    </sheetView>
  </sheetViews>
  <sheetFormatPr defaultRowHeight="12.75" x14ac:dyDescent="0.2"/>
  <cols>
    <col min="1" max="1" width="40.85546875"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626" t="s">
        <v>0</v>
      </c>
      <c r="B1" s="626"/>
      <c r="C1" s="626"/>
      <c r="D1" s="626"/>
      <c r="E1" s="626"/>
      <c r="F1" s="244" t="s">
        <v>540</v>
      </c>
      <c r="G1" s="234"/>
      <c r="H1" s="234"/>
      <c r="I1" s="234"/>
      <c r="J1" s="234"/>
      <c r="K1" s="234"/>
      <c r="L1" s="234"/>
    </row>
    <row r="2" spans="1:12" ht="21" x14ac:dyDescent="0.35">
      <c r="A2" s="625" t="s">
        <v>757</v>
      </c>
      <c r="B2" s="625"/>
      <c r="C2" s="625"/>
      <c r="D2" s="625"/>
      <c r="E2" s="625"/>
      <c r="F2" s="625"/>
      <c r="G2" s="235"/>
      <c r="H2" s="235"/>
      <c r="I2" s="235"/>
      <c r="J2" s="235"/>
      <c r="K2" s="235"/>
      <c r="L2" s="235"/>
    </row>
    <row r="3" spans="1:12" x14ac:dyDescent="0.2">
      <c r="A3" s="161"/>
      <c r="B3" s="161"/>
      <c r="C3" s="161"/>
      <c r="D3" s="161"/>
      <c r="E3" s="161"/>
      <c r="F3" s="161"/>
    </row>
    <row r="4" spans="1:12" ht="18.75" x14ac:dyDescent="0.2">
      <c r="A4" s="775" t="s">
        <v>539</v>
      </c>
      <c r="B4" s="775"/>
      <c r="C4" s="775"/>
      <c r="D4" s="775"/>
      <c r="E4" s="775"/>
      <c r="F4" s="775"/>
      <c r="G4" s="775"/>
    </row>
    <row r="5" spans="1:12" ht="18.75" x14ac:dyDescent="0.3">
      <c r="A5" s="207" t="s">
        <v>260</v>
      </c>
      <c r="B5" s="245"/>
      <c r="C5" s="245"/>
      <c r="D5" s="245"/>
      <c r="E5" s="245"/>
      <c r="F5" s="245"/>
      <c r="G5" s="245"/>
    </row>
    <row r="6" spans="1:12" ht="31.5" x14ac:dyDescent="0.25">
      <c r="A6" s="246"/>
      <c r="B6" s="247" t="s">
        <v>326</v>
      </c>
      <c r="C6" s="247" t="s">
        <v>327</v>
      </c>
      <c r="D6" s="247" t="s">
        <v>328</v>
      </c>
      <c r="E6" s="248"/>
      <c r="F6" s="248"/>
    </row>
    <row r="7" spans="1:12" ht="25.5" x14ac:dyDescent="0.25">
      <c r="A7" s="334" t="s">
        <v>329</v>
      </c>
      <c r="B7" s="249" t="s">
        <v>946</v>
      </c>
      <c r="C7" s="249" t="s">
        <v>947</v>
      </c>
      <c r="D7" s="249" t="s">
        <v>948</v>
      </c>
      <c r="E7" s="248"/>
      <c r="F7" s="248"/>
    </row>
    <row r="8" spans="1:12" ht="13.5" customHeight="1" x14ac:dyDescent="0.25">
      <c r="A8" s="249" t="s">
        <v>330</v>
      </c>
      <c r="B8" s="249" t="s">
        <v>949</v>
      </c>
      <c r="C8" s="249" t="s">
        <v>950</v>
      </c>
      <c r="D8" s="249" t="s">
        <v>951</v>
      </c>
      <c r="E8" s="248"/>
      <c r="F8" s="248"/>
    </row>
    <row r="9" spans="1:12" ht="13.5" customHeight="1" x14ac:dyDescent="0.25">
      <c r="A9" s="249" t="s">
        <v>331</v>
      </c>
      <c r="B9" s="249"/>
      <c r="C9" s="249"/>
      <c r="D9" s="249"/>
      <c r="E9" s="248"/>
      <c r="F9" s="248"/>
    </row>
    <row r="10" spans="1:12" ht="13.5" customHeight="1" x14ac:dyDescent="0.25">
      <c r="A10" s="250" t="s">
        <v>332</v>
      </c>
      <c r="B10" s="249" t="s">
        <v>952</v>
      </c>
      <c r="C10" s="433" t="s">
        <v>953</v>
      </c>
      <c r="D10" s="433" t="s">
        <v>953</v>
      </c>
      <c r="E10" s="248"/>
      <c r="F10" s="248"/>
    </row>
    <row r="11" spans="1:12" ht="13.5" customHeight="1" x14ac:dyDescent="0.25">
      <c r="A11" s="250" t="s">
        <v>333</v>
      </c>
      <c r="B11" s="249" t="s">
        <v>954</v>
      </c>
      <c r="C11" s="433" t="s">
        <v>955</v>
      </c>
      <c r="D11" s="433" t="s">
        <v>955</v>
      </c>
      <c r="E11" s="248"/>
      <c r="F11" s="248"/>
    </row>
    <row r="12" spans="1:12" ht="13.5" customHeight="1" x14ac:dyDescent="0.25">
      <c r="A12" s="250" t="s">
        <v>334</v>
      </c>
      <c r="B12" s="249" t="s">
        <v>953</v>
      </c>
      <c r="C12" s="433" t="s">
        <v>953</v>
      </c>
      <c r="D12" s="433" t="s">
        <v>953</v>
      </c>
      <c r="E12" s="248"/>
      <c r="F12" s="248"/>
    </row>
    <row r="13" spans="1:12" ht="13.5" customHeight="1" x14ac:dyDescent="0.25">
      <c r="A13" s="250" t="s">
        <v>335</v>
      </c>
      <c r="B13" s="434" t="s">
        <v>956</v>
      </c>
      <c r="C13" s="433" t="s">
        <v>955</v>
      </c>
      <c r="D13" s="433" t="s">
        <v>955</v>
      </c>
      <c r="E13" s="248"/>
      <c r="F13" s="248"/>
    </row>
    <row r="14" spans="1:12" ht="13.5" customHeight="1" x14ac:dyDescent="0.25">
      <c r="A14" s="250" t="s">
        <v>336</v>
      </c>
      <c r="B14" s="249" t="s">
        <v>957</v>
      </c>
      <c r="C14" s="433" t="s">
        <v>955</v>
      </c>
      <c r="D14" s="433" t="s">
        <v>955</v>
      </c>
      <c r="E14" s="248"/>
      <c r="F14" s="248"/>
    </row>
    <row r="15" spans="1:12" ht="13.5" customHeight="1" x14ac:dyDescent="0.25">
      <c r="A15" s="250" t="s">
        <v>337</v>
      </c>
      <c r="B15" s="249" t="s">
        <v>958</v>
      </c>
      <c r="C15" s="433" t="s">
        <v>955</v>
      </c>
      <c r="D15" s="433" t="s">
        <v>955</v>
      </c>
      <c r="E15" s="248"/>
      <c r="F15" s="248"/>
    </row>
    <row r="16" spans="1:12" ht="13.5" customHeight="1" x14ac:dyDescent="0.25">
      <c r="A16" s="250" t="s">
        <v>338</v>
      </c>
      <c r="B16" s="249" t="s">
        <v>953</v>
      </c>
      <c r="C16" s="433" t="s">
        <v>953</v>
      </c>
      <c r="D16" s="433" t="s">
        <v>953</v>
      </c>
      <c r="E16" s="248"/>
      <c r="F16" s="248"/>
    </row>
    <row r="17" spans="1:7" ht="13.5" customHeight="1" x14ac:dyDescent="0.25">
      <c r="A17" s="250" t="s">
        <v>339</v>
      </c>
      <c r="B17" s="249" t="s">
        <v>958</v>
      </c>
      <c r="C17" s="433" t="s">
        <v>955</v>
      </c>
      <c r="D17" s="433" t="s">
        <v>955</v>
      </c>
      <c r="E17" s="248"/>
      <c r="F17" s="248"/>
    </row>
    <row r="18" spans="1:7" ht="13.5" customHeight="1" x14ac:dyDescent="0.25">
      <c r="A18" s="251"/>
      <c r="B18" s="252"/>
      <c r="C18" s="252"/>
      <c r="D18" s="252"/>
      <c r="E18" s="248"/>
      <c r="F18" s="248"/>
    </row>
    <row r="19" spans="1:7" ht="13.5" customHeight="1" x14ac:dyDescent="0.2">
      <c r="A19" s="776" t="s">
        <v>340</v>
      </c>
      <c r="B19" s="776"/>
      <c r="C19" s="776"/>
      <c r="D19" s="776"/>
      <c r="E19" s="776"/>
      <c r="F19" s="776"/>
      <c r="G19" s="776"/>
    </row>
    <row r="20" spans="1:7" ht="15" x14ac:dyDescent="0.25">
      <c r="A20" s="248"/>
      <c r="B20" s="248"/>
      <c r="C20" s="248"/>
      <c r="D20" s="248"/>
      <c r="E20" s="762" t="s">
        <v>910</v>
      </c>
      <c r="F20" s="762"/>
      <c r="G20" s="114"/>
    </row>
    <row r="21" spans="1:7" ht="46.15" customHeight="1" x14ac:dyDescent="0.2">
      <c r="A21" s="238" t="s">
        <v>430</v>
      </c>
      <c r="B21" s="238" t="s">
        <v>3</v>
      </c>
      <c r="C21" s="253" t="s">
        <v>341</v>
      </c>
      <c r="D21" s="254" t="s">
        <v>342</v>
      </c>
      <c r="E21" s="306" t="s">
        <v>343</v>
      </c>
      <c r="F21" s="306" t="s">
        <v>344</v>
      </c>
      <c r="G21" s="12"/>
    </row>
    <row r="22" spans="1:7" ht="15" x14ac:dyDescent="0.25">
      <c r="A22" s="249" t="s">
        <v>345</v>
      </c>
      <c r="B22" s="249"/>
      <c r="C22" s="249"/>
      <c r="D22" s="255"/>
      <c r="E22" s="256"/>
      <c r="F22" s="256"/>
    </row>
    <row r="23" spans="1:7" ht="15" x14ac:dyDescent="0.25">
      <c r="A23" s="249" t="s">
        <v>346</v>
      </c>
      <c r="B23" s="249"/>
      <c r="C23" s="249"/>
      <c r="D23" s="255"/>
      <c r="E23" s="256"/>
      <c r="F23" s="256"/>
    </row>
    <row r="24" spans="1:7" ht="15" x14ac:dyDescent="0.25">
      <c r="A24" s="249" t="s">
        <v>347</v>
      </c>
      <c r="B24" s="249"/>
      <c r="C24" s="9"/>
      <c r="D24" s="255"/>
      <c r="E24" s="256"/>
      <c r="F24" s="256"/>
    </row>
    <row r="25" spans="1:7" ht="25.5" x14ac:dyDescent="0.25">
      <c r="A25" s="249" t="s">
        <v>348</v>
      </c>
      <c r="B25" s="249"/>
      <c r="C25" s="9"/>
      <c r="D25" s="255"/>
      <c r="E25" s="256"/>
      <c r="F25" s="256"/>
    </row>
    <row r="26" spans="1:7" ht="32.25" customHeight="1" x14ac:dyDescent="0.25">
      <c r="A26" s="249" t="s">
        <v>349</v>
      </c>
      <c r="B26" s="249"/>
      <c r="C26" s="9"/>
      <c r="D26" s="255"/>
      <c r="E26" s="256"/>
      <c r="F26" s="256"/>
    </row>
    <row r="27" spans="1:7" ht="15" x14ac:dyDescent="0.25">
      <c r="A27" s="249" t="s">
        <v>350</v>
      </c>
      <c r="B27" s="249"/>
      <c r="C27" s="9"/>
      <c r="D27" s="255"/>
      <c r="E27" s="256"/>
      <c r="F27" s="256"/>
    </row>
    <row r="28" spans="1:7" ht="15" x14ac:dyDescent="0.25">
      <c r="A28" s="249" t="s">
        <v>351</v>
      </c>
      <c r="B28" s="249"/>
      <c r="C28" s="9"/>
      <c r="D28" s="255"/>
      <c r="E28" s="256"/>
      <c r="F28" s="256"/>
    </row>
    <row r="29" spans="1:7" ht="15" x14ac:dyDescent="0.25">
      <c r="A29" s="249" t="s">
        <v>352</v>
      </c>
      <c r="B29" s="249"/>
      <c r="C29" s="249"/>
      <c r="D29" s="255"/>
      <c r="E29" s="256"/>
      <c r="F29" s="256"/>
    </row>
    <row r="30" spans="1:7" ht="15" x14ac:dyDescent="0.25">
      <c r="A30" s="249" t="s">
        <v>353</v>
      </c>
      <c r="B30" s="249"/>
      <c r="C30" s="249"/>
      <c r="D30" s="255"/>
      <c r="E30" s="256"/>
      <c r="F30" s="256"/>
    </row>
    <row r="31" spans="1:7" ht="15" x14ac:dyDescent="0.25">
      <c r="A31" s="249" t="s">
        <v>354</v>
      </c>
      <c r="B31" s="249"/>
      <c r="C31" s="249"/>
      <c r="D31" s="255"/>
      <c r="E31" s="256"/>
      <c r="F31" s="256"/>
    </row>
    <row r="32" spans="1:7" ht="15" x14ac:dyDescent="0.25">
      <c r="A32" s="249" t="s">
        <v>355</v>
      </c>
      <c r="B32" s="249"/>
      <c r="C32" s="249"/>
      <c r="D32" s="255"/>
      <c r="E32" s="256"/>
      <c r="F32" s="256"/>
    </row>
    <row r="33" spans="1:7" ht="15" x14ac:dyDescent="0.25">
      <c r="A33" s="249" t="s">
        <v>356</v>
      </c>
      <c r="B33" s="249"/>
      <c r="C33" s="249"/>
      <c r="D33" s="255"/>
      <c r="E33" s="256"/>
      <c r="F33" s="256"/>
    </row>
    <row r="34" spans="1:7" ht="15" x14ac:dyDescent="0.25">
      <c r="A34" s="249" t="s">
        <v>357</v>
      </c>
      <c r="B34" s="249"/>
      <c r="C34" s="249"/>
      <c r="D34" s="255"/>
      <c r="E34" s="256"/>
      <c r="F34" s="256"/>
    </row>
    <row r="35" spans="1:7" ht="15" x14ac:dyDescent="0.25">
      <c r="A35" s="249" t="s">
        <v>358</v>
      </c>
      <c r="B35" s="249"/>
      <c r="C35" s="249"/>
      <c r="D35" s="255"/>
      <c r="E35" s="256"/>
      <c r="F35" s="256"/>
    </row>
    <row r="36" spans="1:7" ht="15" x14ac:dyDescent="0.25">
      <c r="A36" s="249" t="s">
        <v>359</v>
      </c>
      <c r="B36" s="249"/>
      <c r="C36" s="249"/>
      <c r="D36" s="255"/>
      <c r="E36" s="256"/>
      <c r="F36" s="256"/>
    </row>
    <row r="37" spans="1:7" ht="15" x14ac:dyDescent="0.25">
      <c r="A37" s="249" t="s">
        <v>360</v>
      </c>
      <c r="B37" s="249"/>
      <c r="C37" s="249"/>
      <c r="D37" s="255"/>
      <c r="E37" s="256"/>
      <c r="F37" s="256"/>
    </row>
    <row r="38" spans="1:7" ht="15" x14ac:dyDescent="0.25">
      <c r="A38" s="249" t="s">
        <v>50</v>
      </c>
      <c r="B38" s="249"/>
      <c r="C38" s="249"/>
      <c r="D38" s="255"/>
      <c r="E38" s="256"/>
      <c r="F38" s="256"/>
    </row>
    <row r="39" spans="1:7" ht="15" x14ac:dyDescent="0.25">
      <c r="A39" s="257" t="s">
        <v>19</v>
      </c>
      <c r="B39" s="249"/>
      <c r="C39" s="249"/>
      <c r="D39" s="255"/>
      <c r="E39" s="256"/>
      <c r="F39" s="256"/>
    </row>
    <row r="43" spans="1:7" ht="15" customHeight="1" x14ac:dyDescent="0.2">
      <c r="A43" s="212"/>
      <c r="B43" s="212"/>
      <c r="C43" s="212"/>
      <c r="D43" s="618" t="s">
        <v>13</v>
      </c>
      <c r="E43" s="618"/>
      <c r="F43" s="227"/>
      <c r="G43" s="213"/>
    </row>
    <row r="44" spans="1:7" ht="15" customHeight="1" x14ac:dyDescent="0.2">
      <c r="A44" s="212"/>
      <c r="B44" s="212"/>
      <c r="C44" s="212"/>
      <c r="D44" s="618" t="s">
        <v>14</v>
      </c>
      <c r="E44" s="618"/>
      <c r="F44" s="213"/>
      <c r="G44" s="213"/>
    </row>
    <row r="45" spans="1:7" ht="15" customHeight="1" x14ac:dyDescent="0.2">
      <c r="A45" s="212"/>
      <c r="B45" s="212"/>
      <c r="C45" s="212"/>
      <c r="D45" s="618" t="s">
        <v>90</v>
      </c>
      <c r="E45" s="618"/>
      <c r="F45" s="213"/>
      <c r="G45" s="213"/>
    </row>
    <row r="46" spans="1:7" x14ac:dyDescent="0.2">
      <c r="A46" s="212" t="s">
        <v>12</v>
      </c>
      <c r="C46" s="212"/>
      <c r="D46" s="214" t="s">
        <v>87</v>
      </c>
      <c r="E46" s="214"/>
      <c r="F46" s="214"/>
      <c r="G46" s="217"/>
    </row>
  </sheetData>
  <mergeCells count="8">
    <mergeCell ref="D44:E44"/>
    <mergeCell ref="D45:E45"/>
    <mergeCell ref="A1:E1"/>
    <mergeCell ref="A2:F2"/>
    <mergeCell ref="A4:G4"/>
    <mergeCell ref="A19:G19"/>
    <mergeCell ref="D43:E43"/>
    <mergeCell ref="E20:F20"/>
  </mergeCells>
  <printOptions horizontalCentered="1"/>
  <pageMargins left="0.70866141732283472" right="0.70866141732283472" top="0.23622047244094491" bottom="0" header="0.31496062992125984" footer="0.31496062992125984"/>
  <pageSetup paperSize="9" scale="76"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F20" sqref="F20"/>
    </sheetView>
  </sheetViews>
  <sheetFormatPr defaultRowHeight="12.75" x14ac:dyDescent="0.2"/>
  <sheetData>
    <row r="2" spans="2:8" x14ac:dyDescent="0.2">
      <c r="B2" s="14"/>
    </row>
    <row r="4" spans="2:8" ht="12.75" customHeight="1" x14ac:dyDescent="0.2">
      <c r="B4" s="777" t="s">
        <v>762</v>
      </c>
      <c r="C4" s="777"/>
      <c r="D4" s="777"/>
      <c r="E4" s="777"/>
      <c r="F4" s="777"/>
      <c r="G4" s="777"/>
      <c r="H4" s="777"/>
    </row>
    <row r="5" spans="2:8" ht="12.75" customHeight="1" x14ac:dyDescent="0.2">
      <c r="B5" s="777"/>
      <c r="C5" s="777"/>
      <c r="D5" s="777"/>
      <c r="E5" s="777"/>
      <c r="F5" s="777"/>
      <c r="G5" s="777"/>
      <c r="H5" s="777"/>
    </row>
    <row r="6" spans="2:8" ht="12.75" customHeight="1" x14ac:dyDescent="0.2">
      <c r="B6" s="777"/>
      <c r="C6" s="777"/>
      <c r="D6" s="777"/>
      <c r="E6" s="777"/>
      <c r="F6" s="777"/>
      <c r="G6" s="777"/>
      <c r="H6" s="777"/>
    </row>
    <row r="7" spans="2:8" ht="12.75" customHeight="1" x14ac:dyDescent="0.2">
      <c r="B7" s="777"/>
      <c r="C7" s="777"/>
      <c r="D7" s="777"/>
      <c r="E7" s="777"/>
      <c r="F7" s="777"/>
      <c r="G7" s="777"/>
      <c r="H7" s="777"/>
    </row>
    <row r="8" spans="2:8" ht="12.75" customHeight="1" x14ac:dyDescent="0.2">
      <c r="B8" s="777"/>
      <c r="C8" s="777"/>
      <c r="D8" s="777"/>
      <c r="E8" s="777"/>
      <c r="F8" s="777"/>
      <c r="G8" s="777"/>
      <c r="H8" s="777"/>
    </row>
    <row r="9" spans="2:8" ht="12.75" customHeight="1" x14ac:dyDescent="0.2">
      <c r="B9" s="777"/>
      <c r="C9" s="777"/>
      <c r="D9" s="777"/>
      <c r="E9" s="777"/>
      <c r="F9" s="777"/>
      <c r="G9" s="777"/>
      <c r="H9" s="777"/>
    </row>
    <row r="10" spans="2:8" ht="12.75" customHeight="1" x14ac:dyDescent="0.2">
      <c r="B10" s="777"/>
      <c r="C10" s="777"/>
      <c r="D10" s="777"/>
      <c r="E10" s="777"/>
      <c r="F10" s="777"/>
      <c r="G10" s="777"/>
      <c r="H10" s="777"/>
    </row>
    <row r="11" spans="2:8" ht="12.75" customHeight="1" x14ac:dyDescent="0.2">
      <c r="B11" s="777"/>
      <c r="C11" s="777"/>
      <c r="D11" s="777"/>
      <c r="E11" s="777"/>
      <c r="F11" s="777"/>
      <c r="G11" s="777"/>
      <c r="H11" s="777"/>
    </row>
    <row r="12" spans="2:8" ht="12.75" customHeight="1" x14ac:dyDescent="0.2">
      <c r="B12" s="777"/>
      <c r="C12" s="777"/>
      <c r="D12" s="777"/>
      <c r="E12" s="777"/>
      <c r="F12" s="777"/>
      <c r="G12" s="777"/>
      <c r="H12" s="777"/>
    </row>
    <row r="13" spans="2:8" ht="12.75" customHeight="1" x14ac:dyDescent="0.2">
      <c r="B13" s="777"/>
      <c r="C13" s="777"/>
      <c r="D13" s="777"/>
      <c r="E13" s="777"/>
      <c r="F13" s="777"/>
      <c r="G13" s="777"/>
      <c r="H13" s="777"/>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1"/>
  <sheetViews>
    <sheetView topLeftCell="A3" zoomScale="90" zoomScaleNormal="90" zoomScaleSheetLayoutView="100" workbookViewId="0">
      <selection activeCell="A11" sqref="A11:L23"/>
    </sheetView>
  </sheetViews>
  <sheetFormatPr defaultRowHeight="14.25" x14ac:dyDescent="0.2"/>
  <cols>
    <col min="1" max="1" width="4.7109375" style="48" customWidth="1"/>
    <col min="2" max="2" width="16.85546875" style="48" customWidth="1"/>
    <col min="3" max="3" width="11.7109375" style="48" customWidth="1"/>
    <col min="4" max="4" width="12" style="48" customWidth="1"/>
    <col min="5" max="5" width="12.140625" style="48" customWidth="1"/>
    <col min="6" max="6" width="17.42578125" style="48" customWidth="1"/>
    <col min="7" max="7" width="12.42578125" style="48" customWidth="1"/>
    <col min="8" max="8" width="16" style="48" customWidth="1"/>
    <col min="9" max="9" width="12.7109375" style="48" customWidth="1"/>
    <col min="10" max="10" width="15" style="48" customWidth="1"/>
    <col min="11" max="11" width="16" style="48" customWidth="1"/>
    <col min="12" max="12" width="11.85546875" style="48" customWidth="1"/>
    <col min="13" max="16384" width="9.140625" style="48"/>
  </cols>
  <sheetData>
    <row r="1" spans="1:20" ht="15" customHeight="1" x14ac:dyDescent="0.25">
      <c r="C1" s="512"/>
      <c r="D1" s="512"/>
      <c r="E1" s="512"/>
      <c r="F1" s="512"/>
      <c r="G1" s="512"/>
      <c r="H1" s="512"/>
      <c r="I1" s="164"/>
      <c r="J1" s="670" t="s">
        <v>541</v>
      </c>
      <c r="K1" s="670"/>
    </row>
    <row r="2" spans="1:20" s="54" customFormat="1" ht="19.5" customHeight="1" x14ac:dyDescent="0.2">
      <c r="A2" s="784" t="s">
        <v>0</v>
      </c>
      <c r="B2" s="784"/>
      <c r="C2" s="784"/>
      <c r="D2" s="784"/>
      <c r="E2" s="784"/>
      <c r="F2" s="784"/>
      <c r="G2" s="784"/>
      <c r="H2" s="784"/>
      <c r="I2" s="784"/>
      <c r="J2" s="784"/>
      <c r="K2" s="784"/>
    </row>
    <row r="3" spans="1:20" s="54" customFormat="1" ht="19.5" customHeight="1" x14ac:dyDescent="0.2">
      <c r="A3" s="783" t="s">
        <v>757</v>
      </c>
      <c r="B3" s="783"/>
      <c r="C3" s="783"/>
      <c r="D3" s="783"/>
      <c r="E3" s="783"/>
      <c r="F3" s="783"/>
      <c r="G3" s="783"/>
      <c r="H3" s="783"/>
      <c r="I3" s="783"/>
      <c r="J3" s="783"/>
      <c r="K3" s="783"/>
    </row>
    <row r="4" spans="1:20" s="54" customFormat="1" ht="14.25" customHeight="1" x14ac:dyDescent="0.2">
      <c r="A4" s="62"/>
      <c r="B4" s="62"/>
      <c r="C4" s="62"/>
      <c r="D4" s="62"/>
      <c r="E4" s="62"/>
      <c r="F4" s="62"/>
      <c r="G4" s="62"/>
      <c r="H4" s="62"/>
      <c r="I4" s="62"/>
      <c r="J4" s="62"/>
      <c r="K4" s="62"/>
    </row>
    <row r="5" spans="1:20" s="54" customFormat="1" ht="18" customHeight="1" x14ac:dyDescent="0.2">
      <c r="A5" s="723" t="s">
        <v>763</v>
      </c>
      <c r="B5" s="723"/>
      <c r="C5" s="723"/>
      <c r="D5" s="723"/>
      <c r="E5" s="723"/>
      <c r="F5" s="723"/>
      <c r="G5" s="723"/>
      <c r="H5" s="723"/>
      <c r="I5" s="723"/>
      <c r="J5" s="723"/>
      <c r="K5" s="723"/>
    </row>
    <row r="6" spans="1:20" ht="15.75" x14ac:dyDescent="0.25">
      <c r="A6" s="546" t="s">
        <v>166</v>
      </c>
      <c r="B6" s="546"/>
      <c r="C6" s="110"/>
      <c r="D6" s="110"/>
      <c r="E6" s="110"/>
      <c r="F6" s="110"/>
      <c r="G6" s="110"/>
      <c r="H6" s="110"/>
      <c r="I6" s="110"/>
      <c r="J6" s="110"/>
      <c r="K6" s="110"/>
    </row>
    <row r="7" spans="1:20" ht="29.25" customHeight="1" x14ac:dyDescent="0.2">
      <c r="A7" s="781" t="s">
        <v>77</v>
      </c>
      <c r="B7" s="781" t="s">
        <v>78</v>
      </c>
      <c r="C7" s="781" t="s">
        <v>79</v>
      </c>
      <c r="D7" s="781" t="s">
        <v>160</v>
      </c>
      <c r="E7" s="781"/>
      <c r="F7" s="781"/>
      <c r="G7" s="781"/>
      <c r="H7" s="781"/>
      <c r="I7" s="569" t="s">
        <v>244</v>
      </c>
      <c r="J7" s="781" t="s">
        <v>80</v>
      </c>
      <c r="K7" s="781" t="s">
        <v>486</v>
      </c>
      <c r="L7" s="778" t="s">
        <v>81</v>
      </c>
      <c r="S7" s="53"/>
      <c r="T7" s="53"/>
    </row>
    <row r="8" spans="1:20" ht="33.75" customHeight="1" x14ac:dyDescent="0.2">
      <c r="A8" s="781"/>
      <c r="B8" s="781"/>
      <c r="C8" s="781"/>
      <c r="D8" s="781" t="s">
        <v>82</v>
      </c>
      <c r="E8" s="781" t="s">
        <v>83</v>
      </c>
      <c r="F8" s="781"/>
      <c r="G8" s="781"/>
      <c r="H8" s="50" t="s">
        <v>84</v>
      </c>
      <c r="I8" s="782"/>
      <c r="J8" s="781"/>
      <c r="K8" s="781"/>
      <c r="L8" s="778"/>
    </row>
    <row r="9" spans="1:20" ht="30" x14ac:dyDescent="0.2">
      <c r="A9" s="781"/>
      <c r="B9" s="781"/>
      <c r="C9" s="781"/>
      <c r="D9" s="781"/>
      <c r="E9" s="50" t="s">
        <v>85</v>
      </c>
      <c r="F9" s="50" t="s">
        <v>86</v>
      </c>
      <c r="G9" s="50" t="s">
        <v>19</v>
      </c>
      <c r="H9" s="50"/>
      <c r="I9" s="570"/>
      <c r="J9" s="781"/>
      <c r="K9" s="781"/>
      <c r="L9" s="778"/>
    </row>
    <row r="10" spans="1:20" s="150" customFormat="1" ht="17.100000000000001" customHeight="1" x14ac:dyDescent="0.2">
      <c r="A10" s="149">
        <v>1</v>
      </c>
      <c r="B10" s="149">
        <v>2</v>
      </c>
      <c r="C10" s="149">
        <v>3</v>
      </c>
      <c r="D10" s="149">
        <v>4</v>
      </c>
      <c r="E10" s="149">
        <v>5</v>
      </c>
      <c r="F10" s="149">
        <v>6</v>
      </c>
      <c r="G10" s="149">
        <v>7</v>
      </c>
      <c r="H10" s="149">
        <v>8</v>
      </c>
      <c r="I10" s="149">
        <v>9</v>
      </c>
      <c r="J10" s="149">
        <v>10</v>
      </c>
      <c r="K10" s="149">
        <v>11</v>
      </c>
      <c r="L10" s="149">
        <v>12</v>
      </c>
    </row>
    <row r="11" spans="1:20" ht="17.100000000000001" customHeight="1" x14ac:dyDescent="0.2">
      <c r="A11" s="56">
        <v>1</v>
      </c>
      <c r="B11" s="57" t="s">
        <v>847</v>
      </c>
      <c r="C11" s="51">
        <v>30</v>
      </c>
      <c r="D11" s="51">
        <v>0</v>
      </c>
      <c r="E11" s="51">
        <v>4</v>
      </c>
      <c r="F11" s="51">
        <v>5</v>
      </c>
      <c r="G11" s="51">
        <f>E11+F11</f>
        <v>9</v>
      </c>
      <c r="H11" s="51">
        <f>D11+E11+F11</f>
        <v>9</v>
      </c>
      <c r="I11" s="51">
        <f>C11-H11</f>
        <v>21</v>
      </c>
      <c r="J11" s="51">
        <f>C11-H11</f>
        <v>21</v>
      </c>
      <c r="K11" s="51">
        <v>0</v>
      </c>
      <c r="L11" s="51" t="s">
        <v>7</v>
      </c>
    </row>
    <row r="12" spans="1:20" ht="17.100000000000001" customHeight="1" x14ac:dyDescent="0.2">
      <c r="A12" s="56">
        <v>2</v>
      </c>
      <c r="B12" s="57" t="s">
        <v>848</v>
      </c>
      <c r="C12" s="51">
        <v>31</v>
      </c>
      <c r="D12" s="51">
        <v>14</v>
      </c>
      <c r="E12" s="51">
        <v>2</v>
      </c>
      <c r="F12" s="51">
        <v>2</v>
      </c>
      <c r="G12" s="51">
        <f t="shared" ref="G12:G22" si="0">E12+F12</f>
        <v>4</v>
      </c>
      <c r="H12" s="51">
        <f t="shared" ref="H12:H22" si="1">D12+E12+F12</f>
        <v>18</v>
      </c>
      <c r="I12" s="51">
        <f t="shared" ref="I12:I22" si="2">C12-H12</f>
        <v>13</v>
      </c>
      <c r="J12" s="51">
        <f t="shared" ref="J12:J22" si="3">C12-H12</f>
        <v>13</v>
      </c>
      <c r="K12" s="51">
        <v>0</v>
      </c>
      <c r="L12" s="51" t="s">
        <v>7</v>
      </c>
    </row>
    <row r="13" spans="1:20" ht="17.100000000000001" customHeight="1" x14ac:dyDescent="0.2">
      <c r="A13" s="56">
        <v>3</v>
      </c>
      <c r="B13" s="57" t="s">
        <v>849</v>
      </c>
      <c r="C13" s="51">
        <v>30</v>
      </c>
      <c r="D13" s="51">
        <v>30</v>
      </c>
      <c r="E13" s="51">
        <v>0</v>
      </c>
      <c r="F13" s="51">
        <v>0</v>
      </c>
      <c r="G13" s="51">
        <f t="shared" si="0"/>
        <v>0</v>
      </c>
      <c r="H13" s="51">
        <f t="shared" si="1"/>
        <v>30</v>
      </c>
      <c r="I13" s="51">
        <f t="shared" si="2"/>
        <v>0</v>
      </c>
      <c r="J13" s="51">
        <f t="shared" si="3"/>
        <v>0</v>
      </c>
      <c r="K13" s="51">
        <v>0</v>
      </c>
      <c r="L13" s="51" t="s">
        <v>7</v>
      </c>
    </row>
    <row r="14" spans="1:20" ht="17.100000000000001" customHeight="1" x14ac:dyDescent="0.2">
      <c r="A14" s="56">
        <v>4</v>
      </c>
      <c r="B14" s="57" t="s">
        <v>850</v>
      </c>
      <c r="C14" s="51">
        <v>31</v>
      </c>
      <c r="D14" s="51">
        <v>16</v>
      </c>
      <c r="E14" s="51">
        <v>2</v>
      </c>
      <c r="F14" s="51">
        <v>1</v>
      </c>
      <c r="G14" s="51">
        <f t="shared" si="0"/>
        <v>3</v>
      </c>
      <c r="H14" s="51">
        <f t="shared" si="1"/>
        <v>19</v>
      </c>
      <c r="I14" s="51">
        <f t="shared" si="2"/>
        <v>12</v>
      </c>
      <c r="J14" s="51">
        <f t="shared" si="3"/>
        <v>12</v>
      </c>
      <c r="K14" s="51">
        <v>0</v>
      </c>
      <c r="L14" s="51" t="s">
        <v>7</v>
      </c>
    </row>
    <row r="15" spans="1:20" ht="17.100000000000001" customHeight="1" x14ac:dyDescent="0.2">
      <c r="A15" s="56">
        <v>5</v>
      </c>
      <c r="B15" s="57" t="s">
        <v>851</v>
      </c>
      <c r="C15" s="51">
        <v>31</v>
      </c>
      <c r="D15" s="51">
        <v>0</v>
      </c>
      <c r="E15" s="51">
        <v>5</v>
      </c>
      <c r="F15" s="51">
        <v>6</v>
      </c>
      <c r="G15" s="51">
        <f t="shared" si="0"/>
        <v>11</v>
      </c>
      <c r="H15" s="51">
        <f t="shared" si="1"/>
        <v>11</v>
      </c>
      <c r="I15" s="51">
        <f t="shared" si="2"/>
        <v>20</v>
      </c>
      <c r="J15" s="51">
        <f t="shared" si="3"/>
        <v>20</v>
      </c>
      <c r="K15" s="51">
        <v>0</v>
      </c>
      <c r="L15" s="51" t="s">
        <v>7</v>
      </c>
    </row>
    <row r="16" spans="1:20" s="55" customFormat="1" ht="17.100000000000001" customHeight="1" x14ac:dyDescent="0.2">
      <c r="A16" s="56">
        <v>6</v>
      </c>
      <c r="B16" s="57" t="s">
        <v>852</v>
      </c>
      <c r="C16" s="56">
        <v>30</v>
      </c>
      <c r="D16" s="56">
        <v>0</v>
      </c>
      <c r="E16" s="56">
        <v>4</v>
      </c>
      <c r="F16" s="51">
        <v>2</v>
      </c>
      <c r="G16" s="51">
        <f t="shared" si="0"/>
        <v>6</v>
      </c>
      <c r="H16" s="51">
        <f t="shared" si="1"/>
        <v>6</v>
      </c>
      <c r="I16" s="51">
        <f t="shared" si="2"/>
        <v>24</v>
      </c>
      <c r="J16" s="51">
        <f t="shared" si="3"/>
        <v>24</v>
      </c>
      <c r="K16" s="56">
        <v>0</v>
      </c>
      <c r="L16" s="51" t="s">
        <v>7</v>
      </c>
    </row>
    <row r="17" spans="1:12" s="55" customFormat="1" ht="17.100000000000001" customHeight="1" x14ac:dyDescent="0.2">
      <c r="A17" s="56">
        <v>7</v>
      </c>
      <c r="B17" s="57" t="s">
        <v>853</v>
      </c>
      <c r="C17" s="56">
        <v>31</v>
      </c>
      <c r="D17" s="56">
        <v>0</v>
      </c>
      <c r="E17" s="56">
        <v>4</v>
      </c>
      <c r="F17" s="51">
        <v>6</v>
      </c>
      <c r="G17" s="51">
        <f t="shared" si="0"/>
        <v>10</v>
      </c>
      <c r="H17" s="51">
        <f t="shared" si="1"/>
        <v>10</v>
      </c>
      <c r="I17" s="51">
        <f t="shared" si="2"/>
        <v>21</v>
      </c>
      <c r="J17" s="51">
        <f t="shared" si="3"/>
        <v>21</v>
      </c>
      <c r="K17" s="56">
        <v>0</v>
      </c>
      <c r="L17" s="51" t="s">
        <v>7</v>
      </c>
    </row>
    <row r="18" spans="1:12" s="55" customFormat="1" ht="17.100000000000001" customHeight="1" x14ac:dyDescent="0.2">
      <c r="A18" s="56">
        <v>8</v>
      </c>
      <c r="B18" s="57" t="s">
        <v>854</v>
      </c>
      <c r="C18" s="56">
        <v>30</v>
      </c>
      <c r="D18" s="56">
        <v>0</v>
      </c>
      <c r="E18" s="56">
        <v>5</v>
      </c>
      <c r="F18" s="56">
        <v>5</v>
      </c>
      <c r="G18" s="51">
        <f t="shared" si="0"/>
        <v>10</v>
      </c>
      <c r="H18" s="51">
        <f t="shared" si="1"/>
        <v>10</v>
      </c>
      <c r="I18" s="51">
        <f t="shared" si="2"/>
        <v>20</v>
      </c>
      <c r="J18" s="51">
        <f t="shared" si="3"/>
        <v>20</v>
      </c>
      <c r="K18" s="56">
        <v>0</v>
      </c>
      <c r="L18" s="51" t="s">
        <v>7</v>
      </c>
    </row>
    <row r="19" spans="1:12" s="55" customFormat="1" ht="17.100000000000001" customHeight="1" x14ac:dyDescent="0.2">
      <c r="A19" s="56">
        <v>9</v>
      </c>
      <c r="B19" s="57" t="s">
        <v>855</v>
      </c>
      <c r="C19" s="56">
        <v>31</v>
      </c>
      <c r="D19" s="56">
        <v>0</v>
      </c>
      <c r="E19" s="56">
        <v>4</v>
      </c>
      <c r="F19" s="56">
        <v>5</v>
      </c>
      <c r="G19" s="51">
        <f t="shared" si="0"/>
        <v>9</v>
      </c>
      <c r="H19" s="51">
        <f t="shared" si="1"/>
        <v>9</v>
      </c>
      <c r="I19" s="51">
        <f t="shared" si="2"/>
        <v>22</v>
      </c>
      <c r="J19" s="51">
        <f t="shared" si="3"/>
        <v>22</v>
      </c>
      <c r="K19" s="56">
        <v>0</v>
      </c>
      <c r="L19" s="51" t="s">
        <v>7</v>
      </c>
    </row>
    <row r="20" spans="1:12" s="55" customFormat="1" ht="17.100000000000001" customHeight="1" x14ac:dyDescent="0.2">
      <c r="A20" s="56">
        <v>10</v>
      </c>
      <c r="B20" s="57" t="s">
        <v>856</v>
      </c>
      <c r="C20" s="56">
        <v>31</v>
      </c>
      <c r="D20" s="56">
        <v>0</v>
      </c>
      <c r="E20" s="56">
        <v>5</v>
      </c>
      <c r="F20" s="56">
        <v>4</v>
      </c>
      <c r="G20" s="51">
        <f t="shared" si="0"/>
        <v>9</v>
      </c>
      <c r="H20" s="51">
        <f t="shared" si="1"/>
        <v>9</v>
      </c>
      <c r="I20" s="51">
        <f t="shared" si="2"/>
        <v>22</v>
      </c>
      <c r="J20" s="51">
        <f t="shared" si="3"/>
        <v>22</v>
      </c>
      <c r="K20" s="56">
        <v>0</v>
      </c>
      <c r="L20" s="51" t="s">
        <v>7</v>
      </c>
    </row>
    <row r="21" spans="1:12" s="55" customFormat="1" ht="17.100000000000001" customHeight="1" x14ac:dyDescent="0.2">
      <c r="A21" s="56">
        <v>11</v>
      </c>
      <c r="B21" s="57" t="s">
        <v>857</v>
      </c>
      <c r="C21" s="56">
        <v>28</v>
      </c>
      <c r="D21" s="390">
        <v>0</v>
      </c>
      <c r="E21" s="390">
        <v>4</v>
      </c>
      <c r="F21" s="56">
        <v>3</v>
      </c>
      <c r="G21" s="51">
        <f t="shared" si="0"/>
        <v>7</v>
      </c>
      <c r="H21" s="51">
        <f t="shared" si="1"/>
        <v>7</v>
      </c>
      <c r="I21" s="51">
        <f t="shared" si="2"/>
        <v>21</v>
      </c>
      <c r="J21" s="51">
        <f t="shared" si="3"/>
        <v>21</v>
      </c>
      <c r="K21" s="56">
        <v>0</v>
      </c>
      <c r="L21" s="51" t="s">
        <v>7</v>
      </c>
    </row>
    <row r="22" spans="1:12" s="55" customFormat="1" ht="17.100000000000001" customHeight="1" x14ac:dyDescent="0.2">
      <c r="A22" s="56">
        <v>12</v>
      </c>
      <c r="B22" s="57" t="s">
        <v>858</v>
      </c>
      <c r="C22" s="56">
        <v>31</v>
      </c>
      <c r="D22" s="390">
        <v>0</v>
      </c>
      <c r="E22" s="390">
        <v>4</v>
      </c>
      <c r="F22" s="56">
        <v>3</v>
      </c>
      <c r="G22" s="51">
        <f t="shared" si="0"/>
        <v>7</v>
      </c>
      <c r="H22" s="51">
        <f t="shared" si="1"/>
        <v>7</v>
      </c>
      <c r="I22" s="51">
        <f t="shared" si="2"/>
        <v>24</v>
      </c>
      <c r="J22" s="51">
        <f t="shared" si="3"/>
        <v>24</v>
      </c>
      <c r="K22" s="56">
        <v>0</v>
      </c>
      <c r="L22" s="51" t="s">
        <v>7</v>
      </c>
    </row>
    <row r="23" spans="1:12" s="55" customFormat="1" ht="17.100000000000001" customHeight="1" x14ac:dyDescent="0.2">
      <c r="A23" s="57"/>
      <c r="B23" s="58" t="s">
        <v>19</v>
      </c>
      <c r="C23" s="56">
        <f>SUM(C11:C22)</f>
        <v>365</v>
      </c>
      <c r="D23" s="56">
        <f>SUM(D11:D22)</f>
        <v>60</v>
      </c>
      <c r="E23" s="56">
        <f t="shared" ref="E23:K23" si="4">SUM(E11:E22)</f>
        <v>43</v>
      </c>
      <c r="F23" s="56">
        <f>SUM(F11:F22)</f>
        <v>42</v>
      </c>
      <c r="G23" s="56">
        <f t="shared" si="4"/>
        <v>85</v>
      </c>
      <c r="H23" s="56">
        <f t="shared" si="4"/>
        <v>145</v>
      </c>
      <c r="I23" s="56">
        <f t="shared" si="4"/>
        <v>220</v>
      </c>
      <c r="J23" s="56">
        <f t="shared" si="4"/>
        <v>220</v>
      </c>
      <c r="K23" s="56">
        <f t="shared" si="4"/>
        <v>0</v>
      </c>
      <c r="L23" s="51" t="s">
        <v>7</v>
      </c>
    </row>
    <row r="24" spans="1:12" s="55" customFormat="1" ht="11.25" customHeight="1" x14ac:dyDescent="0.2">
      <c r="A24" s="59"/>
      <c r="B24" s="60"/>
      <c r="C24" s="61"/>
      <c r="D24" s="59"/>
      <c r="E24" s="59"/>
      <c r="F24" s="59"/>
      <c r="G24" s="59"/>
      <c r="H24" s="59"/>
      <c r="I24" s="59"/>
      <c r="J24" s="59"/>
      <c r="K24" s="59"/>
    </row>
    <row r="25" spans="1:12" ht="15" x14ac:dyDescent="0.25">
      <c r="A25" s="52" t="s">
        <v>111</v>
      </c>
      <c r="B25" s="52"/>
      <c r="C25" s="52"/>
      <c r="D25" s="52"/>
      <c r="E25" s="52"/>
      <c r="F25" s="52"/>
      <c r="G25" s="52"/>
      <c r="H25" s="52"/>
      <c r="I25" s="52"/>
      <c r="J25" s="52"/>
    </row>
    <row r="26" spans="1:12" ht="15" x14ac:dyDescent="0.25">
      <c r="A26" s="52"/>
      <c r="B26" s="52"/>
      <c r="C26" s="52"/>
      <c r="D26" s="52"/>
      <c r="E26" s="52"/>
      <c r="F26" s="52"/>
      <c r="G26" s="52"/>
      <c r="H26" s="52"/>
      <c r="I26" s="52"/>
      <c r="J26" s="52"/>
    </row>
    <row r="27" spans="1:12" ht="15" x14ac:dyDescent="0.25">
      <c r="A27" s="52"/>
      <c r="B27" s="52"/>
      <c r="C27" s="52"/>
      <c r="D27" s="52"/>
      <c r="E27" s="52"/>
      <c r="F27" s="52"/>
      <c r="G27" s="52"/>
      <c r="H27" s="52"/>
      <c r="I27" s="52"/>
      <c r="J27" s="52"/>
    </row>
    <row r="28" spans="1:12" ht="15" x14ac:dyDescent="0.25">
      <c r="A28" s="52" t="s">
        <v>12</v>
      </c>
      <c r="B28" s="52"/>
      <c r="C28" s="52"/>
      <c r="D28" s="52"/>
      <c r="E28" s="52"/>
      <c r="F28" s="52"/>
      <c r="G28" s="52"/>
      <c r="H28" s="52"/>
      <c r="I28" s="52"/>
      <c r="J28" s="779" t="s">
        <v>13</v>
      </c>
      <c r="K28" s="779"/>
    </row>
    <row r="29" spans="1:12" ht="15" x14ac:dyDescent="0.2">
      <c r="A29" s="780" t="s">
        <v>14</v>
      </c>
      <c r="B29" s="780"/>
      <c r="C29" s="780"/>
      <c r="D29" s="780"/>
      <c r="E29" s="780"/>
      <c r="F29" s="780"/>
      <c r="G29" s="780"/>
      <c r="H29" s="780"/>
      <c r="I29" s="780"/>
      <c r="J29" s="780"/>
      <c r="K29" s="780"/>
    </row>
    <row r="30" spans="1:12" ht="15" x14ac:dyDescent="0.2">
      <c r="A30" s="780" t="s">
        <v>20</v>
      </c>
      <c r="B30" s="780"/>
      <c r="C30" s="780"/>
      <c r="D30" s="780"/>
      <c r="E30" s="780"/>
      <c r="F30" s="780"/>
      <c r="G30" s="780"/>
      <c r="H30" s="780"/>
      <c r="I30" s="780"/>
      <c r="J30" s="780"/>
      <c r="K30" s="780"/>
    </row>
    <row r="31" spans="1:12" ht="15" x14ac:dyDescent="0.25">
      <c r="A31" s="52"/>
      <c r="B31" s="52"/>
      <c r="C31" s="52"/>
      <c r="D31" s="52"/>
      <c r="E31" s="52"/>
      <c r="F31" s="52"/>
      <c r="G31" s="52"/>
      <c r="I31" s="52" t="s">
        <v>87</v>
      </c>
      <c r="J31" s="52"/>
      <c r="K31" s="52"/>
    </row>
  </sheetData>
  <mergeCells count="19">
    <mergeCell ref="C1:H1"/>
    <mergeCell ref="J1:K1"/>
    <mergeCell ref="A3:K3"/>
    <mergeCell ref="A2:K2"/>
    <mergeCell ref="A6:B6"/>
    <mergeCell ref="L7:L9"/>
    <mergeCell ref="J28:K28"/>
    <mergeCell ref="A29:K29"/>
    <mergeCell ref="A30:K30"/>
    <mergeCell ref="A5:K5"/>
    <mergeCell ref="A7:A9"/>
    <mergeCell ref="B7:B9"/>
    <mergeCell ref="C7:C9"/>
    <mergeCell ref="D7:H7"/>
    <mergeCell ref="J7:J9"/>
    <mergeCell ref="K7:K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2"/>
  <sheetViews>
    <sheetView topLeftCell="A7" zoomScaleSheetLayoutView="100" workbookViewId="0">
      <selection activeCell="A11" sqref="A11:K23"/>
    </sheetView>
  </sheetViews>
  <sheetFormatPr defaultRowHeight="14.25" x14ac:dyDescent="0.2"/>
  <cols>
    <col min="1" max="1" width="4.7109375" style="48" customWidth="1"/>
    <col min="2" max="2" width="14.7109375" style="48" customWidth="1"/>
    <col min="3" max="3" width="11.7109375" style="48" customWidth="1"/>
    <col min="4" max="4" width="12" style="48" customWidth="1"/>
    <col min="5" max="5" width="11.85546875" style="48" customWidth="1"/>
    <col min="6" max="6" width="18.85546875" style="48" customWidth="1"/>
    <col min="7" max="7" width="10.140625" style="48" customWidth="1"/>
    <col min="8" max="8" width="14.7109375" style="48" customWidth="1"/>
    <col min="9" max="9" width="15.28515625" style="48" customWidth="1"/>
    <col min="10" max="10" width="14.7109375" style="48" customWidth="1"/>
    <col min="11" max="11" width="11.85546875" style="48" customWidth="1"/>
    <col min="12" max="16384" width="9.140625" style="48"/>
  </cols>
  <sheetData>
    <row r="1" spans="1:19" ht="15" customHeight="1" x14ac:dyDescent="0.25">
      <c r="C1" s="512"/>
      <c r="D1" s="512"/>
      <c r="E1" s="512"/>
      <c r="F1" s="512"/>
      <c r="G1" s="512"/>
      <c r="H1" s="512"/>
      <c r="I1" s="164"/>
      <c r="J1" s="40" t="s">
        <v>542</v>
      </c>
    </row>
    <row r="2" spans="1:19" s="54" customFormat="1" ht="19.5" customHeight="1" x14ac:dyDescent="0.2">
      <c r="A2" s="784" t="s">
        <v>0</v>
      </c>
      <c r="B2" s="784"/>
      <c r="C2" s="784"/>
      <c r="D2" s="784"/>
      <c r="E2" s="784"/>
      <c r="F2" s="784"/>
      <c r="G2" s="784"/>
      <c r="H2" s="784"/>
      <c r="I2" s="784"/>
      <c r="J2" s="784"/>
    </row>
    <row r="3" spans="1:19" s="54" customFormat="1" ht="19.5" customHeight="1" x14ac:dyDescent="0.2">
      <c r="A3" s="783" t="s">
        <v>757</v>
      </c>
      <c r="B3" s="783"/>
      <c r="C3" s="783"/>
      <c r="D3" s="783"/>
      <c r="E3" s="783"/>
      <c r="F3" s="783"/>
      <c r="G3" s="783"/>
      <c r="H3" s="783"/>
      <c r="I3" s="783"/>
      <c r="J3" s="783"/>
    </row>
    <row r="4" spans="1:19" s="54" customFormat="1" ht="14.25" customHeight="1" x14ac:dyDescent="0.2">
      <c r="A4" s="62"/>
      <c r="B4" s="62"/>
      <c r="C4" s="62"/>
      <c r="D4" s="62"/>
      <c r="E4" s="62"/>
      <c r="F4" s="62"/>
      <c r="G4" s="62"/>
      <c r="H4" s="62"/>
      <c r="I4" s="62"/>
      <c r="J4" s="62"/>
    </row>
    <row r="5" spans="1:19" s="54" customFormat="1" ht="18" customHeight="1" x14ac:dyDescent="0.2">
      <c r="A5" s="723" t="s">
        <v>764</v>
      </c>
      <c r="B5" s="723"/>
      <c r="C5" s="723"/>
      <c r="D5" s="723"/>
      <c r="E5" s="723"/>
      <c r="F5" s="723"/>
      <c r="G5" s="723"/>
      <c r="H5" s="723"/>
      <c r="I5" s="723"/>
      <c r="J5" s="723"/>
    </row>
    <row r="6" spans="1:19" ht="15.75" x14ac:dyDescent="0.25">
      <c r="A6" s="546" t="s">
        <v>166</v>
      </c>
      <c r="B6" s="546"/>
      <c r="C6" s="136"/>
      <c r="D6" s="136"/>
      <c r="E6" s="136"/>
      <c r="F6" s="136"/>
      <c r="G6" s="136"/>
      <c r="H6" s="136"/>
      <c r="I6" s="162"/>
      <c r="J6" s="162"/>
    </row>
    <row r="7" spans="1:19" ht="29.25" customHeight="1" x14ac:dyDescent="0.2">
      <c r="A7" s="781" t="s">
        <v>77</v>
      </c>
      <c r="B7" s="781" t="s">
        <v>78</v>
      </c>
      <c r="C7" s="781" t="s">
        <v>79</v>
      </c>
      <c r="D7" s="781" t="s">
        <v>161</v>
      </c>
      <c r="E7" s="781"/>
      <c r="F7" s="781"/>
      <c r="G7" s="781"/>
      <c r="H7" s="781"/>
      <c r="I7" s="569" t="s">
        <v>244</v>
      </c>
      <c r="J7" s="781" t="s">
        <v>80</v>
      </c>
      <c r="K7" s="781" t="s">
        <v>232</v>
      </c>
    </row>
    <row r="8" spans="1:19" ht="34.15" customHeight="1" x14ac:dyDescent="0.2">
      <c r="A8" s="781"/>
      <c r="B8" s="781"/>
      <c r="C8" s="781"/>
      <c r="D8" s="781" t="s">
        <v>82</v>
      </c>
      <c r="E8" s="781" t="s">
        <v>83</v>
      </c>
      <c r="F8" s="781"/>
      <c r="G8" s="781"/>
      <c r="H8" s="569" t="s">
        <v>84</v>
      </c>
      <c r="I8" s="782"/>
      <c r="J8" s="781"/>
      <c r="K8" s="781"/>
      <c r="R8" s="53"/>
      <c r="S8" s="53"/>
    </row>
    <row r="9" spans="1:19" ht="33.75" customHeight="1" x14ac:dyDescent="0.2">
      <c r="A9" s="781"/>
      <c r="B9" s="781"/>
      <c r="C9" s="781"/>
      <c r="D9" s="781"/>
      <c r="E9" s="50" t="s">
        <v>85</v>
      </c>
      <c r="F9" s="50" t="s">
        <v>86</v>
      </c>
      <c r="G9" s="50" t="s">
        <v>19</v>
      </c>
      <c r="H9" s="570"/>
      <c r="I9" s="570"/>
      <c r="J9" s="781"/>
      <c r="K9" s="781"/>
    </row>
    <row r="10" spans="1:19" s="55" customFormat="1" ht="17.100000000000001" customHeight="1" x14ac:dyDescent="0.2">
      <c r="A10" s="50">
        <v>1</v>
      </c>
      <c r="B10" s="50">
        <v>2</v>
      </c>
      <c r="C10" s="50">
        <v>3</v>
      </c>
      <c r="D10" s="50">
        <v>4</v>
      </c>
      <c r="E10" s="50">
        <v>5</v>
      </c>
      <c r="F10" s="50">
        <v>6</v>
      </c>
      <c r="G10" s="50">
        <v>7</v>
      </c>
      <c r="H10" s="50">
        <v>8</v>
      </c>
      <c r="I10" s="50">
        <v>9</v>
      </c>
      <c r="J10" s="50">
        <v>10</v>
      </c>
      <c r="K10" s="50">
        <v>11</v>
      </c>
    </row>
    <row r="11" spans="1:19" ht="17.100000000000001" customHeight="1" x14ac:dyDescent="0.2">
      <c r="A11" s="56">
        <v>1</v>
      </c>
      <c r="B11" s="57" t="s">
        <v>847</v>
      </c>
      <c r="C11" s="51">
        <v>30</v>
      </c>
      <c r="D11" s="51">
        <v>0</v>
      </c>
      <c r="E11" s="51">
        <v>4</v>
      </c>
      <c r="F11" s="51">
        <v>5</v>
      </c>
      <c r="G11" s="51">
        <f>E11+F11</f>
        <v>9</v>
      </c>
      <c r="H11" s="51">
        <f>D11+E11+F11</f>
        <v>9</v>
      </c>
      <c r="I11" s="51">
        <f>C11-H11</f>
        <v>21</v>
      </c>
      <c r="J11" s="51">
        <f>C11-H11</f>
        <v>21</v>
      </c>
      <c r="K11" s="51" t="s">
        <v>7</v>
      </c>
    </row>
    <row r="12" spans="1:19" ht="17.100000000000001" customHeight="1" x14ac:dyDescent="0.2">
      <c r="A12" s="56">
        <v>2</v>
      </c>
      <c r="B12" s="57" t="s">
        <v>848</v>
      </c>
      <c r="C12" s="51">
        <v>31</v>
      </c>
      <c r="D12" s="51">
        <v>14</v>
      </c>
      <c r="E12" s="51">
        <v>2</v>
      </c>
      <c r="F12" s="51">
        <v>2</v>
      </c>
      <c r="G12" s="51">
        <f t="shared" ref="G12:G22" si="0">E12+F12</f>
        <v>4</v>
      </c>
      <c r="H12" s="51">
        <f t="shared" ref="H12:H22" si="1">D12+E12+F12</f>
        <v>18</v>
      </c>
      <c r="I12" s="51">
        <f t="shared" ref="I12:I22" si="2">C12-H12</f>
        <v>13</v>
      </c>
      <c r="J12" s="51">
        <f t="shared" ref="J12:J22" si="3">C12-H12</f>
        <v>13</v>
      </c>
      <c r="K12" s="51" t="s">
        <v>7</v>
      </c>
    </row>
    <row r="13" spans="1:19" ht="17.100000000000001" customHeight="1" x14ac:dyDescent="0.2">
      <c r="A13" s="56">
        <v>3</v>
      </c>
      <c r="B13" s="57" t="s">
        <v>849</v>
      </c>
      <c r="C13" s="51">
        <v>30</v>
      </c>
      <c r="D13" s="51">
        <v>30</v>
      </c>
      <c r="E13" s="51">
        <v>0</v>
      </c>
      <c r="F13" s="51">
        <v>0</v>
      </c>
      <c r="G13" s="51">
        <f t="shared" si="0"/>
        <v>0</v>
      </c>
      <c r="H13" s="51">
        <f t="shared" si="1"/>
        <v>30</v>
      </c>
      <c r="I13" s="51">
        <f t="shared" si="2"/>
        <v>0</v>
      </c>
      <c r="J13" s="51">
        <f t="shared" si="3"/>
        <v>0</v>
      </c>
      <c r="K13" s="51" t="s">
        <v>7</v>
      </c>
    </row>
    <row r="14" spans="1:19" ht="17.100000000000001" customHeight="1" x14ac:dyDescent="0.2">
      <c r="A14" s="56">
        <v>4</v>
      </c>
      <c r="B14" s="57" t="s">
        <v>850</v>
      </c>
      <c r="C14" s="51">
        <v>31</v>
      </c>
      <c r="D14" s="51">
        <v>16</v>
      </c>
      <c r="E14" s="51">
        <v>2</v>
      </c>
      <c r="F14" s="51">
        <v>1</v>
      </c>
      <c r="G14" s="51">
        <f t="shared" si="0"/>
        <v>3</v>
      </c>
      <c r="H14" s="51">
        <f t="shared" si="1"/>
        <v>19</v>
      </c>
      <c r="I14" s="51">
        <f t="shared" si="2"/>
        <v>12</v>
      </c>
      <c r="J14" s="51">
        <f t="shared" si="3"/>
        <v>12</v>
      </c>
      <c r="K14" s="51" t="s">
        <v>7</v>
      </c>
    </row>
    <row r="15" spans="1:19" ht="17.100000000000001" customHeight="1" x14ac:dyDescent="0.2">
      <c r="A15" s="56">
        <v>5</v>
      </c>
      <c r="B15" s="57" t="s">
        <v>851</v>
      </c>
      <c r="C15" s="51">
        <v>31</v>
      </c>
      <c r="D15" s="51">
        <v>0</v>
      </c>
      <c r="E15" s="51">
        <v>5</v>
      </c>
      <c r="F15" s="51">
        <v>6</v>
      </c>
      <c r="G15" s="51">
        <f t="shared" si="0"/>
        <v>11</v>
      </c>
      <c r="H15" s="51">
        <f t="shared" si="1"/>
        <v>11</v>
      </c>
      <c r="I15" s="51">
        <f t="shared" si="2"/>
        <v>20</v>
      </c>
      <c r="J15" s="51">
        <f t="shared" si="3"/>
        <v>20</v>
      </c>
      <c r="K15" s="51" t="s">
        <v>7</v>
      </c>
    </row>
    <row r="16" spans="1:19" s="55" customFormat="1" ht="17.100000000000001" customHeight="1" x14ac:dyDescent="0.2">
      <c r="A16" s="56">
        <v>6</v>
      </c>
      <c r="B16" s="57" t="s">
        <v>852</v>
      </c>
      <c r="C16" s="56">
        <v>30</v>
      </c>
      <c r="D16" s="56">
        <v>0</v>
      </c>
      <c r="E16" s="56">
        <v>4</v>
      </c>
      <c r="F16" s="51">
        <v>2</v>
      </c>
      <c r="G16" s="51">
        <f t="shared" si="0"/>
        <v>6</v>
      </c>
      <c r="H16" s="51">
        <f t="shared" si="1"/>
        <v>6</v>
      </c>
      <c r="I16" s="51">
        <f t="shared" si="2"/>
        <v>24</v>
      </c>
      <c r="J16" s="51">
        <f t="shared" si="3"/>
        <v>24</v>
      </c>
      <c r="K16" s="51" t="s">
        <v>7</v>
      </c>
    </row>
    <row r="17" spans="1:11" s="55" customFormat="1" ht="17.100000000000001" customHeight="1" x14ac:dyDescent="0.2">
      <c r="A17" s="56">
        <v>7</v>
      </c>
      <c r="B17" s="57" t="s">
        <v>853</v>
      </c>
      <c r="C17" s="56">
        <v>31</v>
      </c>
      <c r="D17" s="56">
        <v>0</v>
      </c>
      <c r="E17" s="56">
        <v>4</v>
      </c>
      <c r="F17" s="51">
        <v>6</v>
      </c>
      <c r="G17" s="51">
        <f t="shared" si="0"/>
        <v>10</v>
      </c>
      <c r="H17" s="51">
        <f t="shared" si="1"/>
        <v>10</v>
      </c>
      <c r="I17" s="51">
        <f t="shared" si="2"/>
        <v>21</v>
      </c>
      <c r="J17" s="51">
        <f t="shared" si="3"/>
        <v>21</v>
      </c>
      <c r="K17" s="51" t="s">
        <v>7</v>
      </c>
    </row>
    <row r="18" spans="1:11" s="55" customFormat="1" ht="17.100000000000001" customHeight="1" x14ac:dyDescent="0.2">
      <c r="A18" s="56">
        <v>8</v>
      </c>
      <c r="B18" s="57" t="s">
        <v>854</v>
      </c>
      <c r="C18" s="56">
        <v>30</v>
      </c>
      <c r="D18" s="56">
        <v>0</v>
      </c>
      <c r="E18" s="56">
        <v>5</v>
      </c>
      <c r="F18" s="56">
        <v>5</v>
      </c>
      <c r="G18" s="51">
        <f t="shared" si="0"/>
        <v>10</v>
      </c>
      <c r="H18" s="51">
        <f t="shared" si="1"/>
        <v>10</v>
      </c>
      <c r="I18" s="51">
        <f t="shared" si="2"/>
        <v>20</v>
      </c>
      <c r="J18" s="51">
        <f t="shared" si="3"/>
        <v>20</v>
      </c>
      <c r="K18" s="51" t="s">
        <v>7</v>
      </c>
    </row>
    <row r="19" spans="1:11" s="55" customFormat="1" ht="17.100000000000001" customHeight="1" x14ac:dyDescent="0.2">
      <c r="A19" s="56">
        <v>9</v>
      </c>
      <c r="B19" s="57" t="s">
        <v>855</v>
      </c>
      <c r="C19" s="56">
        <v>31</v>
      </c>
      <c r="D19" s="56">
        <v>0</v>
      </c>
      <c r="E19" s="56">
        <v>4</v>
      </c>
      <c r="F19" s="56">
        <v>5</v>
      </c>
      <c r="G19" s="51">
        <f t="shared" si="0"/>
        <v>9</v>
      </c>
      <c r="H19" s="51">
        <f t="shared" si="1"/>
        <v>9</v>
      </c>
      <c r="I19" s="51">
        <f t="shared" si="2"/>
        <v>22</v>
      </c>
      <c r="J19" s="51">
        <f t="shared" si="3"/>
        <v>22</v>
      </c>
      <c r="K19" s="51" t="s">
        <v>7</v>
      </c>
    </row>
    <row r="20" spans="1:11" s="55" customFormat="1" ht="17.100000000000001" customHeight="1" x14ac:dyDescent="0.2">
      <c r="A20" s="56">
        <v>10</v>
      </c>
      <c r="B20" s="57" t="s">
        <v>856</v>
      </c>
      <c r="C20" s="56">
        <v>31</v>
      </c>
      <c r="D20" s="56">
        <v>0</v>
      </c>
      <c r="E20" s="56">
        <v>5</v>
      </c>
      <c r="F20" s="56">
        <v>4</v>
      </c>
      <c r="G20" s="51">
        <f t="shared" si="0"/>
        <v>9</v>
      </c>
      <c r="H20" s="51">
        <f t="shared" si="1"/>
        <v>9</v>
      </c>
      <c r="I20" s="51">
        <f t="shared" si="2"/>
        <v>22</v>
      </c>
      <c r="J20" s="51">
        <f t="shared" si="3"/>
        <v>22</v>
      </c>
      <c r="K20" s="51" t="s">
        <v>7</v>
      </c>
    </row>
    <row r="21" spans="1:11" s="55" customFormat="1" ht="17.100000000000001" customHeight="1" x14ac:dyDescent="0.2">
      <c r="A21" s="56">
        <v>11</v>
      </c>
      <c r="B21" s="57" t="s">
        <v>857</v>
      </c>
      <c r="C21" s="56">
        <v>28</v>
      </c>
      <c r="D21" s="56">
        <v>0</v>
      </c>
      <c r="E21" s="56">
        <v>4</v>
      </c>
      <c r="F21" s="56">
        <v>3</v>
      </c>
      <c r="G21" s="51">
        <f t="shared" si="0"/>
        <v>7</v>
      </c>
      <c r="H21" s="51">
        <f t="shared" si="1"/>
        <v>7</v>
      </c>
      <c r="I21" s="51">
        <f t="shared" si="2"/>
        <v>21</v>
      </c>
      <c r="J21" s="51">
        <f t="shared" si="3"/>
        <v>21</v>
      </c>
      <c r="K21" s="51" t="s">
        <v>7</v>
      </c>
    </row>
    <row r="22" spans="1:11" s="55" customFormat="1" ht="17.100000000000001" customHeight="1" x14ac:dyDescent="0.2">
      <c r="A22" s="56">
        <v>12</v>
      </c>
      <c r="B22" s="57" t="s">
        <v>858</v>
      </c>
      <c r="C22" s="56">
        <v>31</v>
      </c>
      <c r="D22" s="56">
        <v>0</v>
      </c>
      <c r="E22" s="56">
        <v>4</v>
      </c>
      <c r="F22" s="56">
        <v>3</v>
      </c>
      <c r="G22" s="51">
        <f t="shared" si="0"/>
        <v>7</v>
      </c>
      <c r="H22" s="51">
        <f t="shared" si="1"/>
        <v>7</v>
      </c>
      <c r="I22" s="51">
        <f t="shared" si="2"/>
        <v>24</v>
      </c>
      <c r="J22" s="51">
        <f t="shared" si="3"/>
        <v>24</v>
      </c>
      <c r="K22" s="51" t="s">
        <v>7</v>
      </c>
    </row>
    <row r="23" spans="1:11" s="55" customFormat="1" ht="17.100000000000001" customHeight="1" x14ac:dyDescent="0.25">
      <c r="A23" s="57"/>
      <c r="B23" s="58" t="s">
        <v>19</v>
      </c>
      <c r="C23" s="390">
        <f>SUM(C11:C22)</f>
        <v>365</v>
      </c>
      <c r="D23" s="390">
        <f>SUM(D11:D22)</f>
        <v>60</v>
      </c>
      <c r="E23" s="390">
        <f t="shared" ref="E23:J23" si="4">SUM(E11:E22)</f>
        <v>43</v>
      </c>
      <c r="F23" s="390">
        <f>SUM(F11:F22)</f>
        <v>42</v>
      </c>
      <c r="G23" s="390">
        <f t="shared" si="4"/>
        <v>85</v>
      </c>
      <c r="H23" s="390">
        <f t="shared" si="4"/>
        <v>145</v>
      </c>
      <c r="I23" s="390">
        <f t="shared" si="4"/>
        <v>220</v>
      </c>
      <c r="J23" s="390">
        <f t="shared" si="4"/>
        <v>220</v>
      </c>
      <c r="K23" s="381" t="s">
        <v>7</v>
      </c>
    </row>
    <row r="24" spans="1:11" s="55" customFormat="1" ht="11.25" customHeight="1" x14ac:dyDescent="0.2">
      <c r="A24" s="59"/>
      <c r="B24" s="60"/>
      <c r="C24" s="61"/>
      <c r="D24" s="59"/>
      <c r="E24" s="59"/>
      <c r="F24" s="59"/>
      <c r="G24" s="59"/>
      <c r="H24" s="59"/>
      <c r="I24" s="59"/>
      <c r="J24" s="59"/>
      <c r="K24" s="59"/>
    </row>
    <row r="25" spans="1:11" ht="15" x14ac:dyDescent="0.25">
      <c r="A25" s="52" t="s">
        <v>111</v>
      </c>
      <c r="B25" s="52"/>
      <c r="C25" s="52"/>
      <c r="D25" s="52"/>
      <c r="E25" s="52"/>
      <c r="F25" s="52"/>
      <c r="G25" s="52"/>
      <c r="H25" s="52"/>
      <c r="I25" s="52"/>
      <c r="J25" s="52"/>
    </row>
    <row r="26" spans="1:11" ht="15" x14ac:dyDescent="0.25">
      <c r="A26" s="52"/>
      <c r="B26" s="52"/>
      <c r="C26" s="52"/>
      <c r="D26" s="52"/>
      <c r="E26" s="52"/>
      <c r="F26" s="52"/>
      <c r="G26" s="52"/>
      <c r="H26" s="52"/>
      <c r="I26" s="52"/>
      <c r="J26" s="52"/>
    </row>
    <row r="27" spans="1:11" ht="15" x14ac:dyDescent="0.25">
      <c r="A27" s="52"/>
      <c r="B27" s="52"/>
      <c r="C27" s="52"/>
      <c r="D27" s="52"/>
      <c r="E27" s="52"/>
      <c r="F27" s="52"/>
      <c r="G27" s="52"/>
      <c r="H27" s="52"/>
      <c r="I27" s="52"/>
      <c r="J27" s="52"/>
    </row>
    <row r="28" spans="1:11" x14ac:dyDescent="0.2">
      <c r="D28" s="48" t="s">
        <v>11</v>
      </c>
    </row>
    <row r="29" spans="1:11" ht="15" x14ac:dyDescent="0.25">
      <c r="A29" s="52" t="s">
        <v>12</v>
      </c>
      <c r="B29" s="52"/>
      <c r="C29" s="52"/>
      <c r="D29" s="52"/>
      <c r="E29" s="52"/>
      <c r="F29" s="52"/>
      <c r="G29" s="52"/>
      <c r="H29" s="52"/>
      <c r="I29" s="52"/>
      <c r="J29" s="160" t="s">
        <v>13</v>
      </c>
    </row>
    <row r="30" spans="1:11" ht="15" x14ac:dyDescent="0.2">
      <c r="A30" s="780" t="s">
        <v>14</v>
      </c>
      <c r="B30" s="780"/>
      <c r="C30" s="780"/>
      <c r="D30" s="780"/>
      <c r="E30" s="780"/>
      <c r="F30" s="780"/>
      <c r="G30" s="780"/>
      <c r="H30" s="780"/>
      <c r="I30" s="780"/>
      <c r="J30" s="780"/>
    </row>
    <row r="31" spans="1:11" ht="15" x14ac:dyDescent="0.2">
      <c r="A31" s="780" t="s">
        <v>20</v>
      </c>
      <c r="B31" s="780"/>
      <c r="C31" s="780"/>
      <c r="D31" s="780"/>
      <c r="E31" s="780"/>
      <c r="F31" s="780"/>
      <c r="G31" s="780"/>
      <c r="H31" s="780"/>
      <c r="I31" s="780"/>
      <c r="J31" s="780"/>
    </row>
    <row r="32" spans="1:11" ht="15" x14ac:dyDescent="0.25">
      <c r="A32" s="52"/>
      <c r="B32" s="52"/>
      <c r="C32" s="52"/>
      <c r="D32" s="52"/>
      <c r="E32" s="52"/>
      <c r="F32" s="52"/>
      <c r="G32" s="52"/>
      <c r="H32" s="52" t="s">
        <v>87</v>
      </c>
      <c r="I32" s="52"/>
      <c r="J32" s="52"/>
    </row>
  </sheetData>
  <mergeCells count="17">
    <mergeCell ref="K7:K9"/>
    <mergeCell ref="H8:H9"/>
    <mergeCell ref="C1:H1"/>
    <mergeCell ref="A2:J2"/>
    <mergeCell ref="A3:J3"/>
    <mergeCell ref="A5:J5"/>
    <mergeCell ref="A6:B6"/>
    <mergeCell ref="A30:J30"/>
    <mergeCell ref="A31:J31"/>
    <mergeCell ref="A7:A9"/>
    <mergeCell ref="B7:B9"/>
    <mergeCell ref="C7:C9"/>
    <mergeCell ref="D7:H7"/>
    <mergeCell ref="J7:J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6"/>
  <sheetViews>
    <sheetView topLeftCell="C1" zoomScaleSheetLayoutView="100" workbookViewId="0">
      <selection activeCell="Q19" sqref="Q19"/>
    </sheetView>
  </sheetViews>
  <sheetFormatPr defaultRowHeight="12.75" x14ac:dyDescent="0.2"/>
  <cols>
    <col min="1" max="1" width="5.5703125" style="279" customWidth="1"/>
    <col min="2" max="2" width="15.42578125" style="279" bestFit="1" customWidth="1"/>
    <col min="3" max="3" width="10.28515625" style="279" customWidth="1"/>
    <col min="4" max="4" width="8.42578125" style="279" customWidth="1"/>
    <col min="5" max="6" width="9.85546875" style="279" customWidth="1"/>
    <col min="7" max="7" width="10.85546875" style="279" customWidth="1"/>
    <col min="8" max="8" width="12.85546875" style="279" customWidth="1"/>
    <col min="9" max="9" width="8.7109375" style="265" customWidth="1"/>
    <col min="10" max="11" width="8" style="265" customWidth="1"/>
    <col min="12" max="14" width="8.140625" style="265" customWidth="1"/>
    <col min="15" max="15" width="8.42578125" style="265" customWidth="1"/>
    <col min="16" max="16" width="8.140625" style="265" customWidth="1"/>
    <col min="17" max="18" width="8.85546875" style="265" customWidth="1"/>
    <col min="19" max="19" width="10.7109375" style="265" customWidth="1"/>
    <col min="20" max="20" width="14.140625" style="265" customWidth="1"/>
    <col min="21" max="21" width="9.140625" style="279"/>
    <col min="22" max="16384" width="9.140625" style="265"/>
  </cols>
  <sheetData>
    <row r="1" spans="1:21" ht="12.75" customHeight="1" x14ac:dyDescent="0.2">
      <c r="G1" s="798"/>
      <c r="H1" s="798"/>
      <c r="I1" s="798"/>
      <c r="J1" s="279"/>
      <c r="K1" s="279"/>
      <c r="L1" s="279"/>
      <c r="M1" s="279"/>
      <c r="N1" s="279"/>
      <c r="O1" s="279"/>
      <c r="P1" s="279"/>
      <c r="Q1" s="800" t="s">
        <v>543</v>
      </c>
      <c r="R1" s="800"/>
      <c r="S1" s="800"/>
      <c r="T1" s="800"/>
    </row>
    <row r="2" spans="1:21" ht="15.75" x14ac:dyDescent="0.25">
      <c r="A2" s="796" t="s">
        <v>0</v>
      </c>
      <c r="B2" s="796"/>
      <c r="C2" s="796"/>
      <c r="D2" s="796"/>
      <c r="E2" s="796"/>
      <c r="F2" s="796"/>
      <c r="G2" s="796"/>
      <c r="H2" s="796"/>
      <c r="I2" s="796"/>
      <c r="J2" s="796"/>
      <c r="K2" s="796"/>
      <c r="L2" s="796"/>
      <c r="M2" s="796"/>
      <c r="N2" s="796"/>
      <c r="O2" s="796"/>
      <c r="P2" s="796"/>
      <c r="Q2" s="796"/>
      <c r="R2" s="796"/>
      <c r="S2" s="796"/>
      <c r="T2" s="796"/>
    </row>
    <row r="3" spans="1:21" ht="18" x14ac:dyDescent="0.25">
      <c r="A3" s="797" t="s">
        <v>757</v>
      </c>
      <c r="B3" s="797"/>
      <c r="C3" s="797"/>
      <c r="D3" s="797"/>
      <c r="E3" s="797"/>
      <c r="F3" s="797"/>
      <c r="G3" s="797"/>
      <c r="H3" s="797"/>
      <c r="I3" s="797"/>
      <c r="J3" s="797"/>
      <c r="K3" s="797"/>
      <c r="L3" s="797"/>
      <c r="M3" s="797"/>
      <c r="N3" s="797"/>
      <c r="O3" s="797"/>
      <c r="P3" s="797"/>
      <c r="Q3" s="797"/>
      <c r="R3" s="797"/>
      <c r="S3" s="797"/>
      <c r="T3" s="797"/>
    </row>
    <row r="4" spans="1:21" ht="12.75" customHeight="1" x14ac:dyDescent="0.2">
      <c r="A4" s="795" t="s">
        <v>765</v>
      </c>
      <c r="B4" s="795"/>
      <c r="C4" s="795"/>
      <c r="D4" s="795"/>
      <c r="E4" s="795"/>
      <c r="F4" s="795"/>
      <c r="G4" s="795"/>
      <c r="H4" s="795"/>
      <c r="I4" s="795"/>
      <c r="J4" s="795"/>
      <c r="K4" s="795"/>
      <c r="L4" s="795"/>
      <c r="M4" s="795"/>
      <c r="N4" s="795"/>
      <c r="O4" s="795"/>
      <c r="P4" s="795"/>
      <c r="Q4" s="795"/>
      <c r="R4" s="795"/>
      <c r="S4" s="795"/>
      <c r="T4" s="795"/>
    </row>
    <row r="5" spans="1:21" s="266" customFormat="1" ht="7.5" customHeight="1" x14ac:dyDescent="0.2">
      <c r="A5" s="795"/>
      <c r="B5" s="795"/>
      <c r="C5" s="795"/>
      <c r="D5" s="795"/>
      <c r="E5" s="795"/>
      <c r="F5" s="795"/>
      <c r="G5" s="795"/>
      <c r="H5" s="795"/>
      <c r="I5" s="795"/>
      <c r="J5" s="795"/>
      <c r="K5" s="795"/>
      <c r="L5" s="795"/>
      <c r="M5" s="795"/>
      <c r="N5" s="795"/>
      <c r="O5" s="795"/>
      <c r="P5" s="795"/>
      <c r="Q5" s="795"/>
      <c r="R5" s="795"/>
      <c r="S5" s="795"/>
      <c r="T5" s="795"/>
      <c r="U5" s="337"/>
    </row>
    <row r="6" spans="1:21" x14ac:dyDescent="0.2">
      <c r="A6" s="799"/>
      <c r="B6" s="799"/>
      <c r="C6" s="799"/>
      <c r="D6" s="799"/>
      <c r="E6" s="799"/>
      <c r="F6" s="799"/>
      <c r="G6" s="799"/>
      <c r="H6" s="799"/>
      <c r="I6" s="799"/>
      <c r="J6" s="799"/>
      <c r="K6" s="799"/>
      <c r="L6" s="799"/>
      <c r="M6" s="799"/>
      <c r="N6" s="799"/>
      <c r="O6" s="799"/>
      <c r="P6" s="799"/>
      <c r="Q6" s="799"/>
      <c r="R6" s="799"/>
      <c r="S6" s="799"/>
      <c r="T6" s="799"/>
    </row>
    <row r="7" spans="1:21" x14ac:dyDescent="0.2">
      <c r="A7" s="790" t="s">
        <v>166</v>
      </c>
      <c r="B7" s="790"/>
      <c r="H7" s="280"/>
      <c r="I7" s="279"/>
      <c r="J7" s="279"/>
      <c r="K7" s="279"/>
      <c r="L7" s="786"/>
      <c r="M7" s="786"/>
      <c r="N7" s="786"/>
      <c r="O7" s="786"/>
      <c r="P7" s="786"/>
      <c r="Q7" s="786"/>
      <c r="R7" s="786"/>
      <c r="S7" s="786"/>
      <c r="T7" s="786"/>
    </row>
    <row r="8" spans="1:21" ht="24.75" customHeight="1" x14ac:dyDescent="0.2">
      <c r="A8" s="731" t="s">
        <v>2</v>
      </c>
      <c r="B8" s="731" t="s">
        <v>3</v>
      </c>
      <c r="C8" s="787" t="s">
        <v>496</v>
      </c>
      <c r="D8" s="788"/>
      <c r="E8" s="788"/>
      <c r="F8" s="788"/>
      <c r="G8" s="789"/>
      <c r="H8" s="791" t="s">
        <v>88</v>
      </c>
      <c r="I8" s="787" t="s">
        <v>89</v>
      </c>
      <c r="J8" s="788"/>
      <c r="K8" s="788"/>
      <c r="L8" s="789"/>
      <c r="M8" s="731" t="s">
        <v>660</v>
      </c>
      <c r="N8" s="731"/>
      <c r="O8" s="731"/>
      <c r="P8" s="731"/>
      <c r="Q8" s="731"/>
      <c r="R8" s="731"/>
      <c r="S8" s="794" t="s">
        <v>718</v>
      </c>
      <c r="T8" s="794"/>
    </row>
    <row r="9" spans="1:21" ht="44.45" customHeight="1" x14ac:dyDescent="0.2">
      <c r="A9" s="731"/>
      <c r="B9" s="731"/>
      <c r="C9" s="281" t="s">
        <v>5</v>
      </c>
      <c r="D9" s="281" t="s">
        <v>6</v>
      </c>
      <c r="E9" s="281" t="s">
        <v>363</v>
      </c>
      <c r="F9" s="282" t="s">
        <v>105</v>
      </c>
      <c r="G9" s="282" t="s">
        <v>233</v>
      </c>
      <c r="H9" s="792"/>
      <c r="I9" s="329" t="s">
        <v>94</v>
      </c>
      <c r="J9" s="329" t="s">
        <v>22</v>
      </c>
      <c r="K9" s="329" t="s">
        <v>45</v>
      </c>
      <c r="L9" s="329" t="s">
        <v>697</v>
      </c>
      <c r="M9" s="335" t="s">
        <v>19</v>
      </c>
      <c r="N9" s="335" t="s">
        <v>661</v>
      </c>
      <c r="O9" s="335" t="s">
        <v>662</v>
      </c>
      <c r="P9" s="335" t="s">
        <v>663</v>
      </c>
      <c r="Q9" s="335" t="s">
        <v>664</v>
      </c>
      <c r="R9" s="335" t="s">
        <v>665</v>
      </c>
      <c r="S9" s="348" t="s">
        <v>724</v>
      </c>
      <c r="T9" s="348" t="s">
        <v>722</v>
      </c>
    </row>
    <row r="10" spans="1:21" s="267" customFormat="1" x14ac:dyDescent="0.2">
      <c r="A10" s="342">
        <v>1</v>
      </c>
      <c r="B10" s="342">
        <v>2</v>
      </c>
      <c r="C10" s="342">
        <v>3</v>
      </c>
      <c r="D10" s="342">
        <v>4</v>
      </c>
      <c r="E10" s="342">
        <v>5</v>
      </c>
      <c r="F10" s="342">
        <v>6</v>
      </c>
      <c r="G10" s="342">
        <v>7</v>
      </c>
      <c r="H10" s="342">
        <v>8</v>
      </c>
      <c r="I10" s="342">
        <v>9</v>
      </c>
      <c r="J10" s="342">
        <v>10</v>
      </c>
      <c r="K10" s="342">
        <v>11</v>
      </c>
      <c r="L10" s="342">
        <v>12</v>
      </c>
      <c r="M10" s="342">
        <v>13</v>
      </c>
      <c r="N10" s="342">
        <v>14</v>
      </c>
      <c r="O10" s="342">
        <v>15</v>
      </c>
      <c r="P10" s="342">
        <v>16</v>
      </c>
      <c r="Q10" s="342">
        <v>17</v>
      </c>
      <c r="R10" s="342">
        <v>18</v>
      </c>
      <c r="S10" s="342">
        <v>19</v>
      </c>
      <c r="T10" s="342">
        <v>20</v>
      </c>
      <c r="U10" s="289"/>
    </row>
    <row r="11" spans="1:21" x14ac:dyDescent="0.2">
      <c r="A11" s="283">
        <v>1</v>
      </c>
      <c r="B11" s="18" t="s">
        <v>922</v>
      </c>
      <c r="C11" s="397">
        <v>6880</v>
      </c>
      <c r="D11" s="397">
        <v>439</v>
      </c>
      <c r="E11" s="397">
        <v>0</v>
      </c>
      <c r="F11" s="397">
        <v>0</v>
      </c>
      <c r="G11" s="397">
        <f>C11+D11+E11+F11</f>
        <v>7319</v>
      </c>
      <c r="H11" s="435">
        <v>220</v>
      </c>
      <c r="I11" s="405">
        <v>161.02000000000001</v>
      </c>
      <c r="J11" s="405">
        <v>161.02000000000001</v>
      </c>
      <c r="K11" s="397">
        <v>0</v>
      </c>
      <c r="L11" s="397">
        <v>0</v>
      </c>
      <c r="M11" s="479" t="s">
        <v>7</v>
      </c>
      <c r="N11" s="479" t="s">
        <v>7</v>
      </c>
      <c r="O11" s="479" t="s">
        <v>7</v>
      </c>
      <c r="P11" s="479" t="s">
        <v>7</v>
      </c>
      <c r="Q11" s="479" t="s">
        <v>7</v>
      </c>
      <c r="R11" s="479" t="s">
        <v>7</v>
      </c>
      <c r="S11" s="397">
        <v>300</v>
      </c>
      <c r="T11" s="405">
        <v>1.21</v>
      </c>
    </row>
    <row r="12" spans="1:21" x14ac:dyDescent="0.2">
      <c r="A12" s="283">
        <v>2</v>
      </c>
      <c r="B12" s="18" t="s">
        <v>923</v>
      </c>
      <c r="C12" s="397">
        <v>5675</v>
      </c>
      <c r="D12" s="397">
        <v>0</v>
      </c>
      <c r="E12" s="397">
        <v>0</v>
      </c>
      <c r="F12" s="397">
        <v>0</v>
      </c>
      <c r="G12" s="397">
        <f t="shared" ref="G12:G14" si="0">C12+D12+E12+F12</f>
        <v>5675</v>
      </c>
      <c r="H12" s="435">
        <v>220</v>
      </c>
      <c r="I12" s="405">
        <v>124.85</v>
      </c>
      <c r="J12" s="405">
        <v>124.85</v>
      </c>
      <c r="K12" s="397">
        <v>0</v>
      </c>
      <c r="L12" s="397">
        <v>0</v>
      </c>
      <c r="M12" s="479" t="s">
        <v>7</v>
      </c>
      <c r="N12" s="479" t="s">
        <v>7</v>
      </c>
      <c r="O12" s="479" t="s">
        <v>7</v>
      </c>
      <c r="P12" s="479" t="s">
        <v>7</v>
      </c>
      <c r="Q12" s="479" t="s">
        <v>7</v>
      </c>
      <c r="R12" s="479" t="s">
        <v>7</v>
      </c>
      <c r="S12" s="397">
        <v>300</v>
      </c>
      <c r="T12" s="397">
        <v>0.93</v>
      </c>
    </row>
    <row r="13" spans="1:21" x14ac:dyDescent="0.2">
      <c r="A13" s="283">
        <v>3</v>
      </c>
      <c r="B13" s="18" t="s">
        <v>924</v>
      </c>
      <c r="C13" s="397">
        <v>1942</v>
      </c>
      <c r="D13" s="397">
        <v>0</v>
      </c>
      <c r="E13" s="397">
        <v>0</v>
      </c>
      <c r="F13" s="397">
        <v>0</v>
      </c>
      <c r="G13" s="397">
        <f t="shared" si="0"/>
        <v>1942</v>
      </c>
      <c r="H13" s="435">
        <v>220</v>
      </c>
      <c r="I13" s="405">
        <v>42.72</v>
      </c>
      <c r="J13" s="405">
        <v>42.72</v>
      </c>
      <c r="K13" s="397">
        <v>0</v>
      </c>
      <c r="L13" s="397">
        <v>0</v>
      </c>
      <c r="M13" s="479" t="s">
        <v>7</v>
      </c>
      <c r="N13" s="479" t="s">
        <v>7</v>
      </c>
      <c r="O13" s="479" t="s">
        <v>7</v>
      </c>
      <c r="P13" s="479" t="s">
        <v>7</v>
      </c>
      <c r="Q13" s="479" t="s">
        <v>7</v>
      </c>
      <c r="R13" s="479" t="s">
        <v>7</v>
      </c>
      <c r="S13" s="397">
        <v>300</v>
      </c>
      <c r="T13" s="397">
        <v>0.32</v>
      </c>
    </row>
    <row r="14" spans="1:21" x14ac:dyDescent="0.2">
      <c r="A14" s="343" t="s">
        <v>19</v>
      </c>
      <c r="B14" s="284"/>
      <c r="C14" s="260">
        <f>C11+C12+C13</f>
        <v>14497</v>
      </c>
      <c r="D14" s="260">
        <v>439</v>
      </c>
      <c r="E14" s="260">
        <v>0</v>
      </c>
      <c r="F14" s="260">
        <v>0</v>
      </c>
      <c r="G14" s="260">
        <f t="shared" si="0"/>
        <v>14936</v>
      </c>
      <c r="H14" s="436">
        <v>220</v>
      </c>
      <c r="I14" s="437">
        <f>SUM(I11:I13)</f>
        <v>328.59000000000003</v>
      </c>
      <c r="J14" s="437">
        <f>SUM(J11:J13)</f>
        <v>328.59000000000003</v>
      </c>
      <c r="K14" s="343">
        <v>0</v>
      </c>
      <c r="L14" s="343">
        <v>0</v>
      </c>
      <c r="M14" s="285" t="s">
        <v>7</v>
      </c>
      <c r="N14" s="285" t="s">
        <v>7</v>
      </c>
      <c r="O14" s="285" t="s">
        <v>7</v>
      </c>
      <c r="P14" s="285" t="s">
        <v>7</v>
      </c>
      <c r="Q14" s="285" t="s">
        <v>7</v>
      </c>
      <c r="R14" s="285" t="s">
        <v>7</v>
      </c>
      <c r="S14" s="260">
        <v>300</v>
      </c>
      <c r="T14" s="437">
        <f>T11+T12+T13</f>
        <v>2.46</v>
      </c>
    </row>
    <row r="15" spans="1:21" x14ac:dyDescent="0.2">
      <c r="A15" s="286"/>
      <c r="B15" s="286"/>
      <c r="C15" s="286"/>
      <c r="D15" s="286"/>
      <c r="E15" s="286"/>
      <c r="F15" s="286"/>
      <c r="G15" s="286"/>
      <c r="H15" s="286"/>
      <c r="I15" s="279"/>
      <c r="J15" s="279"/>
      <c r="K15" s="279"/>
      <c r="L15" s="279"/>
      <c r="M15" s="279"/>
      <c r="N15" s="279"/>
      <c r="O15" s="279"/>
      <c r="P15" s="279"/>
      <c r="Q15" s="279"/>
      <c r="R15" s="279"/>
      <c r="S15" s="279"/>
      <c r="T15" s="279"/>
    </row>
    <row r="16" spans="1:21" x14ac:dyDescent="0.2">
      <c r="A16" s="287" t="s">
        <v>8</v>
      </c>
      <c r="B16" s="288"/>
      <c r="C16" s="288"/>
      <c r="D16" s="286"/>
      <c r="E16" s="286"/>
      <c r="F16" s="286"/>
      <c r="G16" s="286"/>
      <c r="H16" s="286"/>
      <c r="I16" s="279"/>
      <c r="J16" s="279"/>
      <c r="K16" s="279"/>
      <c r="L16" s="279"/>
      <c r="M16" s="279"/>
      <c r="N16" s="279"/>
      <c r="O16" s="279"/>
      <c r="P16" s="279"/>
      <c r="Q16" s="279"/>
      <c r="R16" s="279"/>
      <c r="S16" s="279"/>
      <c r="T16" s="279"/>
    </row>
    <row r="17" spans="1:20" x14ac:dyDescent="0.2">
      <c r="A17" s="289" t="s">
        <v>9</v>
      </c>
      <c r="B17" s="289"/>
      <c r="C17" s="289"/>
      <c r="I17" s="279"/>
      <c r="J17" s="279"/>
      <c r="K17" s="279"/>
      <c r="L17" s="279"/>
      <c r="M17" s="279"/>
      <c r="N17" s="279"/>
      <c r="O17" s="279"/>
      <c r="P17" s="279"/>
      <c r="Q17" s="279"/>
      <c r="R17" s="279"/>
      <c r="S17" s="279"/>
      <c r="T17" s="279"/>
    </row>
    <row r="18" spans="1:20" x14ac:dyDescent="0.2">
      <c r="A18" s="289" t="s">
        <v>10</v>
      </c>
      <c r="B18" s="289"/>
      <c r="C18" s="289"/>
      <c r="I18" s="279"/>
      <c r="J18" s="279"/>
      <c r="K18" s="279"/>
      <c r="L18" s="279"/>
      <c r="M18" s="279"/>
      <c r="N18" s="279"/>
      <c r="O18" s="279"/>
      <c r="P18" s="279"/>
      <c r="Q18" s="279"/>
      <c r="R18" s="279"/>
      <c r="S18" s="279"/>
      <c r="T18" s="279"/>
    </row>
    <row r="19" spans="1:20" x14ac:dyDescent="0.2">
      <c r="A19" s="289"/>
      <c r="B19" s="289"/>
      <c r="C19" s="462"/>
      <c r="D19" s="462"/>
      <c r="E19" s="462"/>
      <c r="F19" s="462"/>
      <c r="G19" s="462"/>
      <c r="I19" s="279"/>
      <c r="J19" s="279"/>
      <c r="K19" s="279"/>
      <c r="L19" s="279"/>
      <c r="M19" s="279"/>
      <c r="N19" s="279"/>
      <c r="O19" s="279"/>
      <c r="P19" s="279"/>
      <c r="Q19" s="279"/>
      <c r="R19" s="279"/>
      <c r="S19" s="279"/>
      <c r="T19" s="279"/>
    </row>
    <row r="20" spans="1:20" x14ac:dyDescent="0.2">
      <c r="A20" s="289"/>
      <c r="B20" s="289"/>
      <c r="C20" s="462"/>
      <c r="D20" s="462"/>
      <c r="E20" s="462"/>
      <c r="F20" s="462"/>
      <c r="G20" s="462"/>
      <c r="I20" s="279"/>
      <c r="J20" s="279"/>
      <c r="K20" s="279"/>
      <c r="L20" s="279"/>
      <c r="M20" s="279"/>
      <c r="N20" s="279"/>
      <c r="O20" s="279"/>
      <c r="P20" s="279"/>
      <c r="Q20" s="279"/>
      <c r="R20" s="279"/>
      <c r="S20" s="279"/>
      <c r="T20" s="279"/>
    </row>
    <row r="21" spans="1:20" ht="16.5" customHeight="1" x14ac:dyDescent="0.2">
      <c r="A21" s="289" t="s">
        <v>12</v>
      </c>
      <c r="C21" s="462"/>
      <c r="D21" s="462"/>
      <c r="E21" s="462"/>
      <c r="F21" s="462"/>
      <c r="G21" s="462"/>
      <c r="H21" s="289"/>
      <c r="I21" s="279"/>
      <c r="J21" s="289"/>
      <c r="K21" s="289"/>
      <c r="L21" s="289"/>
      <c r="M21" s="289"/>
      <c r="N21" s="289"/>
      <c r="O21" s="289"/>
      <c r="P21" s="289"/>
      <c r="Q21" s="289"/>
      <c r="R21" s="793" t="s">
        <v>13</v>
      </c>
      <c r="S21" s="793"/>
      <c r="T21" s="289"/>
    </row>
    <row r="22" spans="1:20" ht="12.75" customHeight="1" x14ac:dyDescent="0.2">
      <c r="C22" s="475"/>
      <c r="D22" s="475"/>
      <c r="E22" s="475"/>
      <c r="F22" s="475"/>
      <c r="G22" s="475"/>
      <c r="I22" s="289"/>
      <c r="J22" s="793" t="s">
        <v>14</v>
      </c>
      <c r="K22" s="793"/>
      <c r="L22" s="793"/>
      <c r="M22" s="793"/>
      <c r="N22" s="793"/>
      <c r="O22" s="793"/>
      <c r="P22" s="793"/>
      <c r="Q22" s="793"/>
      <c r="R22" s="793"/>
      <c r="S22" s="793"/>
      <c r="T22" s="793"/>
    </row>
    <row r="23" spans="1:20" ht="12.75" customHeight="1" x14ac:dyDescent="0.2">
      <c r="C23" s="286"/>
      <c r="D23" s="286"/>
      <c r="E23" s="286"/>
      <c r="F23" s="286"/>
      <c r="G23" s="286"/>
      <c r="I23" s="793" t="s">
        <v>90</v>
      </c>
      <c r="J23" s="793"/>
      <c r="K23" s="793"/>
      <c r="L23" s="793"/>
      <c r="M23" s="793"/>
      <c r="N23" s="793"/>
      <c r="O23" s="793"/>
      <c r="P23" s="793"/>
      <c r="Q23" s="793"/>
      <c r="R23" s="793"/>
      <c r="S23" s="793"/>
      <c r="T23" s="793"/>
    </row>
    <row r="24" spans="1:20" x14ac:dyDescent="0.2">
      <c r="A24" s="289"/>
      <c r="B24" s="289"/>
      <c r="I24" s="279"/>
      <c r="J24" s="289"/>
      <c r="K24" s="289"/>
      <c r="L24" s="289"/>
      <c r="M24" s="289"/>
      <c r="N24" s="289"/>
      <c r="O24" s="289"/>
      <c r="P24" s="289"/>
      <c r="Q24" s="289"/>
      <c r="R24" s="289" t="s">
        <v>719</v>
      </c>
      <c r="S24" s="289"/>
      <c r="T24" s="289"/>
    </row>
    <row r="26" spans="1:20" x14ac:dyDescent="0.2">
      <c r="A26" s="785"/>
      <c r="B26" s="785"/>
      <c r="C26" s="785"/>
      <c r="D26" s="785"/>
      <c r="E26" s="785"/>
      <c r="F26" s="785"/>
      <c r="G26" s="785"/>
      <c r="H26" s="785"/>
      <c r="I26" s="785"/>
      <c r="J26" s="785"/>
      <c r="K26" s="785"/>
      <c r="L26" s="785"/>
      <c r="M26" s="785"/>
      <c r="N26" s="785"/>
      <c r="O26" s="785"/>
      <c r="P26" s="785"/>
      <c r="Q26" s="785"/>
      <c r="R26" s="785"/>
      <c r="S26" s="785"/>
      <c r="T26" s="785"/>
    </row>
  </sheetData>
  <mergeCells count="19">
    <mergeCell ref="A4:T5"/>
    <mergeCell ref="A2:T2"/>
    <mergeCell ref="A3:T3"/>
    <mergeCell ref="G1:I1"/>
    <mergeCell ref="A6:T6"/>
    <mergeCell ref="Q1:T1"/>
    <mergeCell ref="A26:T26"/>
    <mergeCell ref="L7:T7"/>
    <mergeCell ref="A8:A9"/>
    <mergeCell ref="B8:B9"/>
    <mergeCell ref="C8:G8"/>
    <mergeCell ref="A7:B7"/>
    <mergeCell ref="H8:H9"/>
    <mergeCell ref="J22:T22"/>
    <mergeCell ref="I23:T23"/>
    <mergeCell ref="I8:L8"/>
    <mergeCell ref="R21:S21"/>
    <mergeCell ref="M8:R8"/>
    <mergeCell ref="S8:T8"/>
  </mergeCells>
  <phoneticPr fontId="0" type="noConversion"/>
  <printOptions horizontalCentered="1"/>
  <pageMargins left="0.70866141732283472" right="0.70866141732283472" top="0.23622047244094491" bottom="0" header="0.31496062992125984" footer="0.31496062992125984"/>
  <pageSetup paperSize="9" scale="6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6"/>
  <sheetViews>
    <sheetView topLeftCell="A4" zoomScale="85" zoomScaleNormal="85" zoomScaleSheetLayoutView="100" workbookViewId="0">
      <selection activeCell="V16" sqref="V16"/>
    </sheetView>
  </sheetViews>
  <sheetFormatPr defaultRowHeight="12.75" x14ac:dyDescent="0.2"/>
  <cols>
    <col min="1" max="1" width="5.5703125" style="279" customWidth="1"/>
    <col min="2" max="2" width="8.85546875" style="279" customWidth="1"/>
    <col min="3" max="3" width="10.28515625" style="279" customWidth="1"/>
    <col min="4" max="4" width="8.42578125" style="279" customWidth="1"/>
    <col min="5" max="6" width="9.85546875" style="279" customWidth="1"/>
    <col min="7" max="7" width="10.85546875" style="279" customWidth="1"/>
    <col min="8" max="8" width="12.85546875" style="279" customWidth="1"/>
    <col min="9" max="9" width="8.7109375" style="265" customWidth="1"/>
    <col min="10" max="11" width="8" style="265" customWidth="1"/>
    <col min="12" max="14" width="8.140625" style="265" customWidth="1"/>
    <col min="15" max="15" width="8.42578125" style="265" customWidth="1"/>
    <col min="16" max="18" width="8.140625" style="265" customWidth="1"/>
    <col min="19" max="19" width="10.42578125" style="265" customWidth="1"/>
    <col min="20" max="20" width="12.5703125" style="265" customWidth="1"/>
    <col min="21" max="16384" width="9.140625" style="265"/>
  </cols>
  <sheetData>
    <row r="1" spans="1:20" ht="12.75" customHeight="1" x14ac:dyDescent="0.2">
      <c r="G1" s="798"/>
      <c r="H1" s="798"/>
      <c r="I1" s="798"/>
      <c r="J1" s="279"/>
      <c r="K1" s="279"/>
      <c r="L1" s="279"/>
      <c r="M1" s="279"/>
      <c r="N1" s="279"/>
      <c r="O1" s="279"/>
      <c r="P1" s="279"/>
      <c r="Q1" s="279"/>
      <c r="R1" s="279"/>
      <c r="S1" s="800" t="s">
        <v>544</v>
      </c>
      <c r="T1" s="800"/>
    </row>
    <row r="2" spans="1:20" ht="15.75" x14ac:dyDescent="0.25">
      <c r="A2" s="796" t="s">
        <v>0</v>
      </c>
      <c r="B2" s="796"/>
      <c r="C2" s="796"/>
      <c r="D2" s="796"/>
      <c r="E2" s="796"/>
      <c r="F2" s="796"/>
      <c r="G2" s="796"/>
      <c r="H2" s="796"/>
      <c r="I2" s="796"/>
      <c r="J2" s="796"/>
      <c r="K2" s="796"/>
      <c r="L2" s="796"/>
      <c r="M2" s="796"/>
      <c r="N2" s="796"/>
      <c r="O2" s="796"/>
      <c r="P2" s="796"/>
      <c r="Q2" s="796"/>
      <c r="R2" s="796"/>
      <c r="S2" s="796"/>
      <c r="T2" s="796"/>
    </row>
    <row r="3" spans="1:20" ht="18" x14ac:dyDescent="0.25">
      <c r="A3" s="797" t="s">
        <v>757</v>
      </c>
      <c r="B3" s="797"/>
      <c r="C3" s="797"/>
      <c r="D3" s="797"/>
      <c r="E3" s="797"/>
      <c r="F3" s="797"/>
      <c r="G3" s="797"/>
      <c r="H3" s="797"/>
      <c r="I3" s="797"/>
      <c r="J3" s="797"/>
      <c r="K3" s="797"/>
      <c r="L3" s="797"/>
      <c r="M3" s="797"/>
      <c r="N3" s="797"/>
      <c r="O3" s="797"/>
      <c r="P3" s="797"/>
      <c r="Q3" s="797"/>
      <c r="R3" s="797"/>
      <c r="S3" s="797"/>
      <c r="T3" s="797"/>
    </row>
    <row r="4" spans="1:20" ht="12.75" customHeight="1" x14ac:dyDescent="0.2">
      <c r="A4" s="795" t="s">
        <v>766</v>
      </c>
      <c r="B4" s="795"/>
      <c r="C4" s="795"/>
      <c r="D4" s="795"/>
      <c r="E4" s="795"/>
      <c r="F4" s="795"/>
      <c r="G4" s="795"/>
      <c r="H4" s="795"/>
      <c r="I4" s="795"/>
      <c r="J4" s="795"/>
      <c r="K4" s="795"/>
      <c r="L4" s="795"/>
      <c r="M4" s="795"/>
      <c r="N4" s="795"/>
      <c r="O4" s="795"/>
      <c r="P4" s="795"/>
      <c r="Q4" s="795"/>
      <c r="R4" s="795"/>
      <c r="S4" s="795"/>
      <c r="T4" s="795"/>
    </row>
    <row r="5" spans="1:20" s="266" customFormat="1" ht="7.5" customHeight="1" x14ac:dyDescent="0.2">
      <c r="A5" s="795"/>
      <c r="B5" s="795"/>
      <c r="C5" s="795"/>
      <c r="D5" s="795"/>
      <c r="E5" s="795"/>
      <c r="F5" s="795"/>
      <c r="G5" s="795"/>
      <c r="H5" s="795"/>
      <c r="I5" s="795"/>
      <c r="J5" s="795"/>
      <c r="K5" s="795"/>
      <c r="L5" s="795"/>
      <c r="M5" s="795"/>
      <c r="N5" s="795"/>
      <c r="O5" s="795"/>
      <c r="P5" s="795"/>
      <c r="Q5" s="795"/>
      <c r="R5" s="795"/>
      <c r="S5" s="795"/>
      <c r="T5" s="795"/>
    </row>
    <row r="6" spans="1:20" x14ac:dyDescent="0.2">
      <c r="A6" s="799"/>
      <c r="B6" s="799"/>
      <c r="C6" s="799"/>
      <c r="D6" s="799"/>
      <c r="E6" s="799"/>
      <c r="F6" s="799"/>
      <c r="G6" s="799"/>
      <c r="H6" s="799"/>
      <c r="I6" s="799"/>
      <c r="J6" s="799"/>
      <c r="K6" s="799"/>
      <c r="L6" s="799"/>
      <c r="M6" s="799"/>
      <c r="N6" s="799"/>
      <c r="O6" s="799"/>
      <c r="P6" s="799"/>
      <c r="Q6" s="799"/>
      <c r="R6" s="799"/>
      <c r="S6" s="799"/>
      <c r="T6" s="799"/>
    </row>
    <row r="7" spans="1:20" x14ac:dyDescent="0.2">
      <c r="A7" s="790" t="s">
        <v>166</v>
      </c>
      <c r="B7" s="790"/>
      <c r="H7" s="309"/>
      <c r="I7" s="279"/>
      <c r="J7" s="279"/>
      <c r="K7" s="279"/>
      <c r="L7" s="786"/>
      <c r="M7" s="786"/>
      <c r="N7" s="786"/>
      <c r="O7" s="786"/>
      <c r="P7" s="786"/>
      <c r="Q7" s="786"/>
      <c r="R7" s="786"/>
      <c r="S7" s="786"/>
      <c r="T7" s="786"/>
    </row>
    <row r="8" spans="1:20" ht="52.5" customHeight="1" x14ac:dyDescent="0.2">
      <c r="A8" s="731" t="s">
        <v>2</v>
      </c>
      <c r="B8" s="731" t="s">
        <v>3</v>
      </c>
      <c r="C8" s="787" t="s">
        <v>496</v>
      </c>
      <c r="D8" s="788"/>
      <c r="E8" s="788"/>
      <c r="F8" s="788"/>
      <c r="G8" s="789"/>
      <c r="H8" s="791" t="s">
        <v>88</v>
      </c>
      <c r="I8" s="787" t="s">
        <v>89</v>
      </c>
      <c r="J8" s="788"/>
      <c r="K8" s="788"/>
      <c r="L8" s="789"/>
      <c r="M8" s="731" t="s">
        <v>660</v>
      </c>
      <c r="N8" s="731"/>
      <c r="O8" s="731"/>
      <c r="P8" s="731"/>
      <c r="Q8" s="731"/>
      <c r="R8" s="731"/>
      <c r="S8" s="794" t="s">
        <v>718</v>
      </c>
      <c r="T8" s="794"/>
    </row>
    <row r="9" spans="1:20" ht="44.45" customHeight="1" x14ac:dyDescent="0.2">
      <c r="A9" s="731"/>
      <c r="B9" s="731"/>
      <c r="C9" s="310" t="s">
        <v>5</v>
      </c>
      <c r="D9" s="310" t="s">
        <v>6</v>
      </c>
      <c r="E9" s="310" t="s">
        <v>363</v>
      </c>
      <c r="F9" s="311" t="s">
        <v>105</v>
      </c>
      <c r="G9" s="311" t="s">
        <v>233</v>
      </c>
      <c r="H9" s="792"/>
      <c r="I9" s="329" t="s">
        <v>94</v>
      </c>
      <c r="J9" s="329" t="s">
        <v>22</v>
      </c>
      <c r="K9" s="329" t="s">
        <v>45</v>
      </c>
      <c r="L9" s="329" t="s">
        <v>697</v>
      </c>
      <c r="M9" s="335" t="s">
        <v>19</v>
      </c>
      <c r="N9" s="335" t="s">
        <v>661</v>
      </c>
      <c r="O9" s="335" t="s">
        <v>662</v>
      </c>
      <c r="P9" s="335" t="s">
        <v>663</v>
      </c>
      <c r="Q9" s="335" t="s">
        <v>664</v>
      </c>
      <c r="R9" s="335" t="s">
        <v>665</v>
      </c>
      <c r="S9" s="348" t="s">
        <v>724</v>
      </c>
      <c r="T9" s="348" t="s">
        <v>722</v>
      </c>
    </row>
    <row r="10" spans="1:20" s="344" customFormat="1" x14ac:dyDescent="0.2">
      <c r="A10" s="342">
        <v>1</v>
      </c>
      <c r="B10" s="342">
        <v>2</v>
      </c>
      <c r="C10" s="342">
        <v>3</v>
      </c>
      <c r="D10" s="342">
        <v>4</v>
      </c>
      <c r="E10" s="342">
        <v>5</v>
      </c>
      <c r="F10" s="342">
        <v>6</v>
      </c>
      <c r="G10" s="342">
        <v>7</v>
      </c>
      <c r="H10" s="342">
        <v>8</v>
      </c>
      <c r="I10" s="342">
        <v>9</v>
      </c>
      <c r="J10" s="342">
        <v>10</v>
      </c>
      <c r="K10" s="342">
        <v>11</v>
      </c>
      <c r="L10" s="342">
        <v>12</v>
      </c>
      <c r="M10" s="342">
        <v>13</v>
      </c>
      <c r="N10" s="342">
        <v>14</v>
      </c>
      <c r="O10" s="342">
        <v>15</v>
      </c>
      <c r="P10" s="342">
        <v>16</v>
      </c>
      <c r="Q10" s="342">
        <v>17</v>
      </c>
      <c r="R10" s="342">
        <v>18</v>
      </c>
      <c r="S10" s="342">
        <v>19</v>
      </c>
      <c r="T10" s="342">
        <v>20</v>
      </c>
    </row>
    <row r="11" spans="1:20" x14ac:dyDescent="0.2">
      <c r="A11" s="283">
        <v>1</v>
      </c>
      <c r="B11" s="18" t="s">
        <v>922</v>
      </c>
      <c r="C11" s="397">
        <v>5209</v>
      </c>
      <c r="D11" s="397">
        <v>374</v>
      </c>
      <c r="E11" s="397">
        <v>0</v>
      </c>
      <c r="F11" s="397">
        <v>0</v>
      </c>
      <c r="G11" s="397">
        <f>C11+D11+E11+F11</f>
        <v>5583</v>
      </c>
      <c r="H11" s="435">
        <v>220</v>
      </c>
      <c r="I11" s="405">
        <f>(G11*H11*0.15)/1000</f>
        <v>184.239</v>
      </c>
      <c r="J11" s="405">
        <f>I11</f>
        <v>184.239</v>
      </c>
      <c r="K11" s="397">
        <v>0</v>
      </c>
      <c r="L11" s="397">
        <v>0</v>
      </c>
      <c r="M11" s="479" t="s">
        <v>7</v>
      </c>
      <c r="N11" s="479" t="s">
        <v>7</v>
      </c>
      <c r="O11" s="479" t="s">
        <v>7</v>
      </c>
      <c r="P11" s="479" t="s">
        <v>7</v>
      </c>
      <c r="Q11" s="479" t="s">
        <v>7</v>
      </c>
      <c r="R11" s="479" t="s">
        <v>7</v>
      </c>
      <c r="S11" s="480"/>
      <c r="T11" s="397">
        <v>1.38</v>
      </c>
    </row>
    <row r="12" spans="1:20" x14ac:dyDescent="0.2">
      <c r="A12" s="283">
        <v>2</v>
      </c>
      <c r="B12" s="18" t="s">
        <v>923</v>
      </c>
      <c r="C12" s="397">
        <v>3865</v>
      </c>
      <c r="D12" s="397">
        <v>0</v>
      </c>
      <c r="E12" s="397">
        <v>0</v>
      </c>
      <c r="F12" s="397">
        <v>0</v>
      </c>
      <c r="G12" s="397">
        <f t="shared" ref="G12:G14" si="0">C12+D12+E12+F12</f>
        <v>3865</v>
      </c>
      <c r="H12" s="435">
        <v>220</v>
      </c>
      <c r="I12" s="405">
        <f t="shared" ref="I12:I13" si="1">(G12*H12*0.15)/1000</f>
        <v>127.545</v>
      </c>
      <c r="J12" s="405">
        <f t="shared" ref="J12:J13" si="2">I12</f>
        <v>127.545</v>
      </c>
      <c r="K12" s="397">
        <v>0</v>
      </c>
      <c r="L12" s="397">
        <v>0</v>
      </c>
      <c r="M12" s="479" t="s">
        <v>7</v>
      </c>
      <c r="N12" s="479" t="s">
        <v>7</v>
      </c>
      <c r="O12" s="479" t="s">
        <v>7</v>
      </c>
      <c r="P12" s="479" t="s">
        <v>7</v>
      </c>
      <c r="Q12" s="479" t="s">
        <v>7</v>
      </c>
      <c r="R12" s="479" t="s">
        <v>7</v>
      </c>
      <c r="S12" s="480"/>
      <c r="T12" s="397">
        <v>0.95</v>
      </c>
    </row>
    <row r="13" spans="1:20" x14ac:dyDescent="0.2">
      <c r="A13" s="283">
        <v>3</v>
      </c>
      <c r="B13" s="18" t="s">
        <v>924</v>
      </c>
      <c r="C13" s="397">
        <v>1288</v>
      </c>
      <c r="D13" s="397">
        <v>0</v>
      </c>
      <c r="E13" s="397">
        <v>0</v>
      </c>
      <c r="F13" s="397">
        <v>0</v>
      </c>
      <c r="G13" s="397">
        <f t="shared" si="0"/>
        <v>1288</v>
      </c>
      <c r="H13" s="435">
        <v>220</v>
      </c>
      <c r="I13" s="405">
        <f t="shared" si="1"/>
        <v>42.503999999999998</v>
      </c>
      <c r="J13" s="405">
        <f t="shared" si="2"/>
        <v>42.503999999999998</v>
      </c>
      <c r="K13" s="397">
        <v>0</v>
      </c>
      <c r="L13" s="397">
        <v>0</v>
      </c>
      <c r="M13" s="479" t="s">
        <v>7</v>
      </c>
      <c r="N13" s="479" t="s">
        <v>7</v>
      </c>
      <c r="O13" s="479" t="s">
        <v>7</v>
      </c>
      <c r="P13" s="479" t="s">
        <v>7</v>
      </c>
      <c r="Q13" s="479" t="s">
        <v>7</v>
      </c>
      <c r="R13" s="479" t="s">
        <v>7</v>
      </c>
      <c r="S13" s="480"/>
      <c r="T13" s="397">
        <v>0.32</v>
      </c>
    </row>
    <row r="14" spans="1:20" x14ac:dyDescent="0.2">
      <c r="A14" s="343" t="s">
        <v>19</v>
      </c>
      <c r="B14" s="284"/>
      <c r="C14" s="260">
        <f>C11+C12+C13</f>
        <v>10362</v>
      </c>
      <c r="D14" s="260">
        <v>374</v>
      </c>
      <c r="E14" s="260">
        <v>0</v>
      </c>
      <c r="F14" s="260">
        <v>0</v>
      </c>
      <c r="G14" s="260">
        <f t="shared" si="0"/>
        <v>10736</v>
      </c>
      <c r="H14" s="436">
        <v>220</v>
      </c>
      <c r="I14" s="437">
        <f>SUM(I11:I13)</f>
        <v>354.28800000000001</v>
      </c>
      <c r="J14" s="437">
        <f>SUM(J11:J13)</f>
        <v>354.28800000000001</v>
      </c>
      <c r="K14" s="260">
        <v>0</v>
      </c>
      <c r="L14" s="260">
        <v>0</v>
      </c>
      <c r="M14" s="479" t="s">
        <v>7</v>
      </c>
      <c r="N14" s="479" t="s">
        <v>7</v>
      </c>
      <c r="O14" s="479" t="s">
        <v>7</v>
      </c>
      <c r="P14" s="479" t="s">
        <v>7</v>
      </c>
      <c r="Q14" s="479" t="s">
        <v>7</v>
      </c>
      <c r="R14" s="479" t="s">
        <v>7</v>
      </c>
      <c r="S14" s="480"/>
      <c r="T14" s="397">
        <f>T11+T12+T13</f>
        <v>2.65</v>
      </c>
    </row>
    <row r="15" spans="1:20" x14ac:dyDescent="0.2">
      <c r="A15" s="286"/>
      <c r="B15" s="286"/>
      <c r="C15" s="286"/>
      <c r="D15" s="286"/>
      <c r="E15" s="286"/>
      <c r="F15" s="286"/>
      <c r="G15" s="286"/>
      <c r="H15" s="286"/>
      <c r="I15" s="279"/>
      <c r="J15" s="279"/>
      <c r="K15" s="279"/>
      <c r="L15" s="279"/>
      <c r="M15" s="279"/>
      <c r="N15" s="279"/>
      <c r="O15" s="279"/>
      <c r="P15" s="279"/>
      <c r="Q15" s="279"/>
      <c r="R15" s="279"/>
      <c r="S15" s="279"/>
      <c r="T15" s="279"/>
    </row>
    <row r="16" spans="1:20" x14ac:dyDescent="0.2">
      <c r="A16" s="287" t="s">
        <v>8</v>
      </c>
      <c r="B16" s="288"/>
      <c r="C16" s="288"/>
      <c r="D16" s="286"/>
      <c r="E16" s="286"/>
      <c r="F16" s="286"/>
      <c r="G16" s="286"/>
      <c r="H16" s="286"/>
      <c r="I16" s="279"/>
      <c r="J16" s="279"/>
      <c r="K16" s="279"/>
      <c r="L16" s="279"/>
      <c r="M16" s="279"/>
      <c r="N16" s="279"/>
      <c r="O16" s="279"/>
      <c r="P16" s="279"/>
      <c r="Q16" s="279"/>
      <c r="R16" s="279"/>
      <c r="S16" s="279"/>
      <c r="T16" s="279"/>
    </row>
    <row r="17" spans="1:20" x14ac:dyDescent="0.2">
      <c r="A17" s="289" t="s">
        <v>9</v>
      </c>
      <c r="B17" s="289"/>
      <c r="C17" s="289"/>
      <c r="I17" s="279"/>
      <c r="J17" s="279"/>
      <c r="K17" s="279"/>
      <c r="L17" s="279"/>
      <c r="M17" s="279"/>
      <c r="N17" s="279"/>
      <c r="O17" s="279"/>
      <c r="P17" s="279"/>
      <c r="Q17" s="279"/>
      <c r="R17" s="279"/>
      <c r="S17" s="279"/>
      <c r="T17" s="279"/>
    </row>
    <row r="18" spans="1:20" x14ac:dyDescent="0.2">
      <c r="A18" s="289" t="s">
        <v>10</v>
      </c>
      <c r="B18" s="289"/>
      <c r="C18" s="289"/>
      <c r="I18" s="279"/>
      <c r="J18" s="279"/>
      <c r="K18" s="279"/>
      <c r="L18" s="279"/>
      <c r="M18" s="279"/>
      <c r="N18" s="279"/>
      <c r="O18" s="279"/>
      <c r="P18" s="279"/>
      <c r="Q18" s="279"/>
      <c r="R18" s="279"/>
      <c r="S18" s="279"/>
      <c r="T18" s="279"/>
    </row>
    <row r="19" spans="1:20" x14ac:dyDescent="0.2">
      <c r="A19" s="289"/>
      <c r="B19" s="289"/>
      <c r="C19" s="289"/>
      <c r="I19" s="279"/>
      <c r="J19" s="279"/>
      <c r="K19" s="279"/>
      <c r="L19" s="279"/>
      <c r="M19" s="279"/>
      <c r="N19" s="279"/>
      <c r="O19" s="279"/>
      <c r="P19" s="279"/>
      <c r="Q19" s="279"/>
      <c r="R19" s="279"/>
      <c r="S19" s="279"/>
      <c r="T19" s="279"/>
    </row>
    <row r="20" spans="1:20" x14ac:dyDescent="0.2">
      <c r="A20" s="289"/>
      <c r="B20" s="289"/>
      <c r="C20" s="289"/>
      <c r="I20" s="279"/>
      <c r="J20" s="279"/>
      <c r="K20" s="279"/>
      <c r="L20" s="279"/>
      <c r="M20" s="279"/>
      <c r="N20" s="279"/>
      <c r="O20" s="279"/>
      <c r="P20" s="279"/>
      <c r="Q20" s="279"/>
      <c r="R20" s="279"/>
      <c r="S20" s="279"/>
      <c r="T20" s="279"/>
    </row>
    <row r="21" spans="1:20" x14ac:dyDescent="0.2">
      <c r="A21" s="289" t="s">
        <v>12</v>
      </c>
      <c r="H21" s="289"/>
      <c r="I21" s="279"/>
      <c r="J21" s="289"/>
      <c r="K21" s="289"/>
      <c r="L21" s="289"/>
      <c r="M21" s="289"/>
      <c r="N21" s="289"/>
      <c r="O21" s="289"/>
      <c r="P21" s="289"/>
      <c r="Q21" s="289" t="s">
        <v>13</v>
      </c>
      <c r="R21" s="289"/>
      <c r="S21" s="289"/>
      <c r="T21" s="289"/>
    </row>
    <row r="22" spans="1:20" ht="12.75" customHeight="1" x14ac:dyDescent="0.2">
      <c r="I22" s="289"/>
      <c r="J22" s="793" t="s">
        <v>14</v>
      </c>
      <c r="K22" s="793"/>
      <c r="L22" s="793"/>
      <c r="M22" s="793"/>
      <c r="N22" s="793"/>
      <c r="O22" s="793"/>
      <c r="P22" s="793"/>
      <c r="Q22" s="793"/>
      <c r="R22" s="793"/>
      <c r="S22" s="793"/>
      <c r="T22" s="793"/>
    </row>
    <row r="23" spans="1:20" ht="12.75" customHeight="1" x14ac:dyDescent="0.2">
      <c r="I23" s="793" t="s">
        <v>90</v>
      </c>
      <c r="J23" s="793"/>
      <c r="K23" s="793"/>
      <c r="L23" s="793"/>
      <c r="M23" s="793"/>
      <c r="N23" s="793"/>
      <c r="O23" s="793"/>
      <c r="P23" s="793"/>
      <c r="Q23" s="793"/>
      <c r="R23" s="793"/>
      <c r="S23" s="793"/>
      <c r="T23" s="793"/>
    </row>
    <row r="24" spans="1:20" x14ac:dyDescent="0.2">
      <c r="A24" s="289"/>
      <c r="B24" s="289"/>
      <c r="I24" s="279"/>
      <c r="J24" s="289"/>
      <c r="K24" s="289"/>
      <c r="L24" s="289"/>
      <c r="M24" s="289"/>
      <c r="N24" s="289"/>
      <c r="O24" s="289"/>
      <c r="P24" s="289"/>
      <c r="Q24" s="289" t="s">
        <v>719</v>
      </c>
      <c r="R24" s="289"/>
      <c r="S24" s="289"/>
      <c r="T24" s="289"/>
    </row>
    <row r="26" spans="1:20" x14ac:dyDescent="0.2">
      <c r="A26" s="785"/>
      <c r="B26" s="785"/>
      <c r="C26" s="785"/>
      <c r="D26" s="785"/>
      <c r="E26" s="785"/>
      <c r="F26" s="785"/>
      <c r="G26" s="785"/>
      <c r="H26" s="785"/>
      <c r="I26" s="785"/>
      <c r="J26" s="785"/>
      <c r="K26" s="785"/>
      <c r="L26" s="785"/>
      <c r="M26" s="785"/>
      <c r="N26" s="785"/>
      <c r="O26" s="785"/>
      <c r="P26" s="785"/>
      <c r="Q26" s="785"/>
      <c r="R26" s="785"/>
      <c r="S26" s="785"/>
      <c r="T26" s="785"/>
    </row>
  </sheetData>
  <mergeCells count="18">
    <mergeCell ref="S1:T1"/>
    <mergeCell ref="A8:A9"/>
    <mergeCell ref="B8:B9"/>
    <mergeCell ref="C8:G8"/>
    <mergeCell ref="H8:H9"/>
    <mergeCell ref="I8:L8"/>
    <mergeCell ref="M8:R8"/>
    <mergeCell ref="S8:T8"/>
    <mergeCell ref="G1:I1"/>
    <mergeCell ref="A2:T2"/>
    <mergeCell ref="A3:T3"/>
    <mergeCell ref="A4:T5"/>
    <mergeCell ref="A6:T6"/>
    <mergeCell ref="A7:B7"/>
    <mergeCell ref="L7:T7"/>
    <mergeCell ref="J22:T22"/>
    <mergeCell ref="I23:T23"/>
    <mergeCell ref="A26:T26"/>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30"/>
  <sheetViews>
    <sheetView zoomScale="70" zoomScaleNormal="70" zoomScaleSheetLayoutView="80" workbookViewId="0">
      <selection activeCell="H22" sqref="H22"/>
    </sheetView>
  </sheetViews>
  <sheetFormatPr defaultRowHeight="12.75" x14ac:dyDescent="0.2"/>
  <cols>
    <col min="1" max="1" width="7.28515625" style="195" customWidth="1"/>
    <col min="2" max="2" width="26" style="195" customWidth="1"/>
    <col min="3" max="5" width="8.28515625" style="195" customWidth="1"/>
    <col min="6" max="6" width="16" style="195" customWidth="1"/>
    <col min="7" max="9" width="10.7109375" style="195" customWidth="1"/>
    <col min="10" max="10" width="12" style="195" bestFit="1" customWidth="1"/>
    <col min="11" max="18" width="9.140625" style="195"/>
    <col min="19" max="21" width="8.85546875" style="195" customWidth="1"/>
    <col min="22" max="16384" width="9.140625" style="195"/>
  </cols>
  <sheetData>
    <row r="1" spans="1:24" ht="15" x14ac:dyDescent="0.2">
      <c r="V1" s="196" t="s">
        <v>550</v>
      </c>
    </row>
    <row r="2" spans="1:24" ht="15.75" x14ac:dyDescent="0.25">
      <c r="G2" s="130" t="s">
        <v>0</v>
      </c>
      <c r="H2" s="130"/>
      <c r="I2" s="130"/>
      <c r="O2" s="88"/>
      <c r="P2" s="88"/>
      <c r="Q2" s="88"/>
      <c r="R2" s="88"/>
    </row>
    <row r="3" spans="1:24" ht="20.25" x14ac:dyDescent="0.3">
      <c r="C3" s="610" t="s">
        <v>757</v>
      </c>
      <c r="D3" s="610"/>
      <c r="E3" s="610"/>
      <c r="F3" s="610"/>
      <c r="G3" s="610"/>
      <c r="H3" s="610"/>
      <c r="I3" s="610"/>
      <c r="J3" s="610"/>
      <c r="K3" s="610"/>
      <c r="L3" s="610"/>
      <c r="M3" s="610"/>
      <c r="N3" s="610"/>
      <c r="O3" s="134"/>
      <c r="P3" s="134"/>
      <c r="Q3" s="134"/>
      <c r="R3" s="134"/>
      <c r="S3" s="134"/>
      <c r="T3" s="134"/>
      <c r="U3" s="134"/>
      <c r="V3" s="134"/>
      <c r="W3" s="134"/>
      <c r="X3" s="134"/>
    </row>
    <row r="4" spans="1:24" ht="18" x14ac:dyDescent="0.25">
      <c r="C4" s="197"/>
      <c r="D4" s="197"/>
      <c r="E4" s="197"/>
      <c r="F4" s="197"/>
      <c r="G4" s="197"/>
      <c r="H4" s="197"/>
      <c r="I4" s="197"/>
      <c r="J4" s="197"/>
      <c r="K4" s="197"/>
      <c r="L4" s="197"/>
      <c r="M4" s="197"/>
      <c r="N4" s="197"/>
      <c r="O4" s="197"/>
      <c r="P4" s="197"/>
      <c r="Q4" s="197"/>
      <c r="R4" s="197"/>
      <c r="S4" s="197"/>
      <c r="T4" s="197"/>
      <c r="U4" s="197"/>
      <c r="V4" s="197"/>
    </row>
    <row r="5" spans="1:24" ht="15.75" x14ac:dyDescent="0.25">
      <c r="B5" s="611" t="s">
        <v>808</v>
      </c>
      <c r="C5" s="611"/>
      <c r="D5" s="611"/>
      <c r="E5" s="611"/>
      <c r="F5" s="611"/>
      <c r="G5" s="611"/>
      <c r="H5" s="611"/>
      <c r="I5" s="611"/>
      <c r="J5" s="611"/>
      <c r="K5" s="611"/>
      <c r="L5" s="611"/>
      <c r="M5" s="611"/>
      <c r="N5" s="611"/>
      <c r="O5" s="611"/>
      <c r="P5" s="611"/>
      <c r="Q5" s="611"/>
      <c r="R5" s="611"/>
      <c r="S5" s="611"/>
      <c r="T5" s="89"/>
      <c r="U5" s="612" t="s">
        <v>255</v>
      </c>
      <c r="V5" s="613"/>
    </row>
    <row r="6" spans="1:24" ht="15" x14ac:dyDescent="0.2">
      <c r="K6" s="88"/>
      <c r="L6" s="88"/>
      <c r="M6" s="88"/>
      <c r="N6" s="88"/>
      <c r="O6" s="88"/>
      <c r="P6" s="88"/>
      <c r="Q6" s="88"/>
      <c r="R6" s="88"/>
    </row>
    <row r="7" spans="1:24" x14ac:dyDescent="0.2">
      <c r="A7" s="588" t="s">
        <v>166</v>
      </c>
      <c r="B7" s="588"/>
      <c r="O7" s="614" t="s">
        <v>843</v>
      </c>
      <c r="P7" s="614"/>
      <c r="Q7" s="614"/>
      <c r="R7" s="614"/>
      <c r="S7" s="614"/>
      <c r="T7" s="614"/>
      <c r="U7" s="614"/>
      <c r="V7" s="614"/>
    </row>
    <row r="8" spans="1:24" ht="35.25" customHeight="1" x14ac:dyDescent="0.2">
      <c r="A8" s="593" t="s">
        <v>2</v>
      </c>
      <c r="B8" s="593" t="s">
        <v>150</v>
      </c>
      <c r="C8" s="594" t="s">
        <v>151</v>
      </c>
      <c r="D8" s="594"/>
      <c r="E8" s="594"/>
      <c r="F8" s="594" t="s">
        <v>152</v>
      </c>
      <c r="G8" s="593" t="s">
        <v>183</v>
      </c>
      <c r="H8" s="593"/>
      <c r="I8" s="593"/>
      <c r="J8" s="593"/>
      <c r="K8" s="593"/>
      <c r="L8" s="593"/>
      <c r="M8" s="593"/>
      <c r="N8" s="593"/>
      <c r="O8" s="593" t="s">
        <v>184</v>
      </c>
      <c r="P8" s="593"/>
      <c r="Q8" s="593"/>
      <c r="R8" s="593"/>
      <c r="S8" s="593"/>
      <c r="T8" s="593"/>
      <c r="U8" s="593"/>
      <c r="V8" s="593"/>
    </row>
    <row r="9" spans="1:24" ht="15" x14ac:dyDescent="0.2">
      <c r="A9" s="593"/>
      <c r="B9" s="593"/>
      <c r="C9" s="594" t="s">
        <v>256</v>
      </c>
      <c r="D9" s="594" t="s">
        <v>46</v>
      </c>
      <c r="E9" s="594" t="s">
        <v>47</v>
      </c>
      <c r="F9" s="594"/>
      <c r="G9" s="593" t="s">
        <v>185</v>
      </c>
      <c r="H9" s="593"/>
      <c r="I9" s="593"/>
      <c r="J9" s="593"/>
      <c r="K9" s="593" t="s">
        <v>169</v>
      </c>
      <c r="L9" s="593"/>
      <c r="M9" s="593"/>
      <c r="N9" s="593"/>
      <c r="O9" s="593" t="s">
        <v>153</v>
      </c>
      <c r="P9" s="593"/>
      <c r="Q9" s="593"/>
      <c r="R9" s="593"/>
      <c r="S9" s="593" t="s">
        <v>168</v>
      </c>
      <c r="T9" s="593"/>
      <c r="U9" s="593"/>
      <c r="V9" s="593"/>
    </row>
    <row r="10" spans="1:24" x14ac:dyDescent="0.2">
      <c r="A10" s="593"/>
      <c r="B10" s="593"/>
      <c r="C10" s="594"/>
      <c r="D10" s="594"/>
      <c r="E10" s="594"/>
      <c r="F10" s="594"/>
      <c r="G10" s="595" t="s">
        <v>154</v>
      </c>
      <c r="H10" s="596"/>
      <c r="I10" s="597"/>
      <c r="J10" s="601" t="s">
        <v>155</v>
      </c>
      <c r="K10" s="604" t="s">
        <v>154</v>
      </c>
      <c r="L10" s="605"/>
      <c r="M10" s="606"/>
      <c r="N10" s="601" t="s">
        <v>155</v>
      </c>
      <c r="O10" s="604" t="s">
        <v>154</v>
      </c>
      <c r="P10" s="605"/>
      <c r="Q10" s="606"/>
      <c r="R10" s="601" t="s">
        <v>155</v>
      </c>
      <c r="S10" s="604" t="s">
        <v>154</v>
      </c>
      <c r="T10" s="605"/>
      <c r="U10" s="606"/>
      <c r="V10" s="601" t="s">
        <v>155</v>
      </c>
    </row>
    <row r="11" spans="1:24" ht="15" customHeight="1" x14ac:dyDescent="0.2">
      <c r="A11" s="593"/>
      <c r="B11" s="593"/>
      <c r="C11" s="594"/>
      <c r="D11" s="594"/>
      <c r="E11" s="594"/>
      <c r="F11" s="594"/>
      <c r="G11" s="598"/>
      <c r="H11" s="599"/>
      <c r="I11" s="600"/>
      <c r="J11" s="602"/>
      <c r="K11" s="607"/>
      <c r="L11" s="608"/>
      <c r="M11" s="609"/>
      <c r="N11" s="602"/>
      <c r="O11" s="607"/>
      <c r="P11" s="608"/>
      <c r="Q11" s="609"/>
      <c r="R11" s="602"/>
      <c r="S11" s="607"/>
      <c r="T11" s="608"/>
      <c r="U11" s="609"/>
      <c r="V11" s="602"/>
    </row>
    <row r="12" spans="1:24" ht="15" x14ac:dyDescent="0.2">
      <c r="A12" s="593"/>
      <c r="B12" s="593"/>
      <c r="C12" s="594"/>
      <c r="D12" s="594"/>
      <c r="E12" s="594"/>
      <c r="F12" s="594"/>
      <c r="G12" s="199" t="s">
        <v>256</v>
      </c>
      <c r="H12" s="199" t="s">
        <v>46</v>
      </c>
      <c r="I12" s="200" t="s">
        <v>47</v>
      </c>
      <c r="J12" s="603"/>
      <c r="K12" s="198" t="s">
        <v>256</v>
      </c>
      <c r="L12" s="198" t="s">
        <v>46</v>
      </c>
      <c r="M12" s="198" t="s">
        <v>47</v>
      </c>
      <c r="N12" s="603"/>
      <c r="O12" s="198" t="s">
        <v>256</v>
      </c>
      <c r="P12" s="198" t="s">
        <v>46</v>
      </c>
      <c r="Q12" s="198" t="s">
        <v>47</v>
      </c>
      <c r="R12" s="603"/>
      <c r="S12" s="198" t="s">
        <v>256</v>
      </c>
      <c r="T12" s="198" t="s">
        <v>46</v>
      </c>
      <c r="U12" s="198" t="s">
        <v>47</v>
      </c>
      <c r="V12" s="603"/>
    </row>
    <row r="13" spans="1:24" ht="15" x14ac:dyDescent="0.2">
      <c r="A13" s="198">
        <v>1</v>
      </c>
      <c r="B13" s="198">
        <v>2</v>
      </c>
      <c r="C13" s="198">
        <v>3</v>
      </c>
      <c r="D13" s="198">
        <v>4</v>
      </c>
      <c r="E13" s="198">
        <v>5</v>
      </c>
      <c r="F13" s="198">
        <v>6</v>
      </c>
      <c r="G13" s="198">
        <v>7</v>
      </c>
      <c r="H13" s="198">
        <v>8</v>
      </c>
      <c r="I13" s="198">
        <v>9</v>
      </c>
      <c r="J13" s="198">
        <v>10</v>
      </c>
      <c r="K13" s="198">
        <v>11</v>
      </c>
      <c r="L13" s="198">
        <v>12</v>
      </c>
      <c r="M13" s="198">
        <v>13</v>
      </c>
      <c r="N13" s="198">
        <v>14</v>
      </c>
      <c r="O13" s="198">
        <v>15</v>
      </c>
      <c r="P13" s="198">
        <v>16</v>
      </c>
      <c r="Q13" s="198">
        <v>17</v>
      </c>
      <c r="R13" s="198">
        <v>18</v>
      </c>
      <c r="S13" s="198">
        <v>19</v>
      </c>
      <c r="T13" s="198">
        <v>20</v>
      </c>
      <c r="U13" s="198">
        <v>21</v>
      </c>
      <c r="V13" s="198">
        <v>22</v>
      </c>
    </row>
    <row r="14" spans="1:24" ht="15" x14ac:dyDescent="0.2">
      <c r="A14" s="589" t="s">
        <v>216</v>
      </c>
      <c r="B14" s="590"/>
      <c r="C14" s="198"/>
      <c r="D14" s="198"/>
      <c r="E14" s="198"/>
      <c r="F14" s="198"/>
      <c r="G14" s="198"/>
      <c r="H14" s="198"/>
      <c r="I14" s="198"/>
      <c r="J14" s="198"/>
      <c r="K14" s="198"/>
      <c r="L14" s="198"/>
      <c r="M14" s="198"/>
      <c r="N14" s="198"/>
      <c r="O14" s="198"/>
      <c r="P14" s="198"/>
      <c r="Q14" s="198"/>
      <c r="R14" s="198"/>
      <c r="S14" s="198"/>
      <c r="T14" s="198"/>
      <c r="U14" s="198"/>
      <c r="V14" s="198"/>
    </row>
    <row r="15" spans="1:24" ht="16.5" customHeight="1" x14ac:dyDescent="0.2">
      <c r="A15" s="198">
        <v>1</v>
      </c>
      <c r="B15" s="201" t="s">
        <v>215</v>
      </c>
      <c r="C15" s="202">
        <v>88.85</v>
      </c>
      <c r="D15" s="202">
        <v>0.03</v>
      </c>
      <c r="E15" s="202">
        <v>8.3000000000000007</v>
      </c>
      <c r="F15" s="202" t="s">
        <v>962</v>
      </c>
      <c r="G15" s="202">
        <v>88.85</v>
      </c>
      <c r="H15" s="202">
        <v>0.03</v>
      </c>
      <c r="I15" s="202">
        <v>8.3000000000000007</v>
      </c>
      <c r="J15" s="202" t="s">
        <v>961</v>
      </c>
      <c r="K15" s="202" t="s">
        <v>7</v>
      </c>
      <c r="L15" s="202" t="s">
        <v>7</v>
      </c>
      <c r="M15" s="202" t="s">
        <v>7</v>
      </c>
      <c r="N15" s="202" t="s">
        <v>7</v>
      </c>
      <c r="O15" s="202" t="s">
        <v>7</v>
      </c>
      <c r="P15" s="202" t="s">
        <v>7</v>
      </c>
      <c r="Q15" s="202" t="s">
        <v>7</v>
      </c>
      <c r="R15" s="202" t="s">
        <v>7</v>
      </c>
      <c r="S15" s="202" t="s">
        <v>7</v>
      </c>
      <c r="T15" s="202" t="s">
        <v>7</v>
      </c>
      <c r="U15" s="202" t="s">
        <v>7</v>
      </c>
      <c r="V15" s="202" t="s">
        <v>7</v>
      </c>
    </row>
    <row r="16" spans="1:24" ht="15" x14ac:dyDescent="0.2">
      <c r="A16" s="198">
        <v>2</v>
      </c>
      <c r="B16" s="201" t="s">
        <v>156</v>
      </c>
      <c r="C16" s="202">
        <v>126.64</v>
      </c>
      <c r="D16" s="202">
        <v>0.04</v>
      </c>
      <c r="E16" s="202">
        <v>11.83</v>
      </c>
      <c r="F16" s="202" t="s">
        <v>959</v>
      </c>
      <c r="G16" s="202">
        <v>126.64</v>
      </c>
      <c r="H16" s="202">
        <v>0.04</v>
      </c>
      <c r="I16" s="202">
        <v>11.83</v>
      </c>
      <c r="J16" s="202" t="s">
        <v>960</v>
      </c>
      <c r="K16" s="202" t="s">
        <v>7</v>
      </c>
      <c r="L16" s="202" t="s">
        <v>7</v>
      </c>
      <c r="M16" s="202" t="s">
        <v>7</v>
      </c>
      <c r="N16" s="202" t="s">
        <v>7</v>
      </c>
      <c r="O16" s="202" t="s">
        <v>7</v>
      </c>
      <c r="P16" s="202" t="s">
        <v>7</v>
      </c>
      <c r="Q16" s="202" t="s">
        <v>7</v>
      </c>
      <c r="R16" s="202" t="s">
        <v>7</v>
      </c>
      <c r="S16" s="202" t="s">
        <v>7</v>
      </c>
      <c r="T16" s="202" t="s">
        <v>7</v>
      </c>
      <c r="U16" s="202" t="s">
        <v>7</v>
      </c>
      <c r="V16" s="202" t="s">
        <v>7</v>
      </c>
    </row>
    <row r="17" spans="1:24" ht="15" x14ac:dyDescent="0.2">
      <c r="A17" s="198">
        <v>3</v>
      </c>
      <c r="B17" s="201" t="s">
        <v>157</v>
      </c>
      <c r="C17" s="202">
        <v>143.66</v>
      </c>
      <c r="D17" s="202">
        <v>0.05</v>
      </c>
      <c r="E17" s="202">
        <v>13.42</v>
      </c>
      <c r="F17" s="202" t="s">
        <v>964</v>
      </c>
      <c r="G17" s="202">
        <v>143.66</v>
      </c>
      <c r="H17" s="202">
        <v>0.05</v>
      </c>
      <c r="I17" s="202">
        <v>13.42</v>
      </c>
      <c r="J17" s="202" t="s">
        <v>965</v>
      </c>
      <c r="K17" s="202" t="s">
        <v>7</v>
      </c>
      <c r="L17" s="202" t="s">
        <v>7</v>
      </c>
      <c r="M17" s="202" t="s">
        <v>7</v>
      </c>
      <c r="N17" s="202" t="s">
        <v>7</v>
      </c>
      <c r="O17" s="202" t="s">
        <v>7</v>
      </c>
      <c r="P17" s="202" t="s">
        <v>7</v>
      </c>
      <c r="Q17" s="202" t="s">
        <v>7</v>
      </c>
      <c r="R17" s="202" t="s">
        <v>7</v>
      </c>
      <c r="S17" s="202" t="s">
        <v>7</v>
      </c>
      <c r="T17" s="202" t="s">
        <v>7</v>
      </c>
      <c r="U17" s="202" t="s">
        <v>7</v>
      </c>
      <c r="V17" s="202" t="s">
        <v>7</v>
      </c>
    </row>
    <row r="18" spans="1:24" ht="15" x14ac:dyDescent="0.2">
      <c r="A18" s="589" t="s">
        <v>217</v>
      </c>
      <c r="B18" s="590"/>
      <c r="C18" s="202"/>
      <c r="D18" s="202"/>
      <c r="E18" s="202"/>
      <c r="F18" s="202"/>
      <c r="G18" s="202"/>
      <c r="H18" s="202"/>
      <c r="I18" s="202"/>
      <c r="J18" s="202"/>
      <c r="K18" s="202"/>
      <c r="L18" s="202"/>
      <c r="M18" s="202"/>
      <c r="N18" s="202"/>
      <c r="O18" s="202"/>
      <c r="P18" s="202"/>
      <c r="Q18" s="202"/>
      <c r="R18" s="202"/>
      <c r="S18" s="202"/>
      <c r="T18" s="202"/>
      <c r="U18" s="202"/>
      <c r="V18" s="202"/>
    </row>
    <row r="19" spans="1:24" ht="15" x14ac:dyDescent="0.2">
      <c r="A19" s="198">
        <v>4</v>
      </c>
      <c r="B19" s="201" t="s">
        <v>205</v>
      </c>
      <c r="C19" s="202">
        <v>0</v>
      </c>
      <c r="D19" s="202">
        <v>0</v>
      </c>
      <c r="E19" s="202">
        <v>0</v>
      </c>
      <c r="F19" s="202"/>
      <c r="G19" s="202">
        <v>0</v>
      </c>
      <c r="H19" s="202">
        <v>0</v>
      </c>
      <c r="I19" s="202">
        <v>0</v>
      </c>
      <c r="J19" s="202"/>
      <c r="K19" s="202" t="s">
        <v>7</v>
      </c>
      <c r="L19" s="202" t="s">
        <v>7</v>
      </c>
      <c r="M19" s="202" t="s">
        <v>7</v>
      </c>
      <c r="N19" s="202" t="s">
        <v>7</v>
      </c>
      <c r="O19" s="202" t="s">
        <v>7</v>
      </c>
      <c r="P19" s="202" t="s">
        <v>7</v>
      </c>
      <c r="Q19" s="202" t="s">
        <v>7</v>
      </c>
      <c r="R19" s="202" t="s">
        <v>7</v>
      </c>
      <c r="S19" s="202" t="s">
        <v>7</v>
      </c>
      <c r="T19" s="202" t="s">
        <v>7</v>
      </c>
      <c r="U19" s="202" t="s">
        <v>7</v>
      </c>
      <c r="V19" s="202" t="s">
        <v>7</v>
      </c>
    </row>
    <row r="20" spans="1:24" ht="15" x14ac:dyDescent="0.2">
      <c r="A20" s="198">
        <v>5</v>
      </c>
      <c r="B20" s="201" t="s">
        <v>135</v>
      </c>
      <c r="C20" s="202">
        <v>0</v>
      </c>
      <c r="D20" s="202">
        <v>0</v>
      </c>
      <c r="E20" s="202">
        <v>0</v>
      </c>
      <c r="F20" s="202"/>
      <c r="G20" s="202">
        <v>0</v>
      </c>
      <c r="H20" s="202">
        <v>0</v>
      </c>
      <c r="I20" s="202">
        <v>0</v>
      </c>
      <c r="J20" s="202"/>
      <c r="K20" s="202" t="s">
        <v>7</v>
      </c>
      <c r="L20" s="202" t="s">
        <v>7</v>
      </c>
      <c r="M20" s="202" t="s">
        <v>7</v>
      </c>
      <c r="N20" s="202" t="s">
        <v>7</v>
      </c>
      <c r="O20" s="202" t="s">
        <v>7</v>
      </c>
      <c r="P20" s="202" t="s">
        <v>7</v>
      </c>
      <c r="Q20" s="202" t="s">
        <v>7</v>
      </c>
      <c r="R20" s="202" t="s">
        <v>7</v>
      </c>
      <c r="S20" s="202" t="s">
        <v>7</v>
      </c>
      <c r="T20" s="202" t="s">
        <v>7</v>
      </c>
      <c r="U20" s="202" t="s">
        <v>7</v>
      </c>
      <c r="V20" s="202" t="s">
        <v>7</v>
      </c>
    </row>
    <row r="21" spans="1:24" ht="25.5" x14ac:dyDescent="0.2">
      <c r="A21" s="354">
        <v>6</v>
      </c>
      <c r="B21" s="172" t="s">
        <v>862</v>
      </c>
      <c r="C21" s="202">
        <v>0</v>
      </c>
      <c r="D21" s="202">
        <v>0</v>
      </c>
      <c r="E21" s="202">
        <v>0</v>
      </c>
      <c r="F21" s="202"/>
      <c r="G21" s="202">
        <v>0</v>
      </c>
      <c r="H21" s="202">
        <v>0</v>
      </c>
      <c r="I21" s="202">
        <v>0</v>
      </c>
      <c r="J21" s="202"/>
      <c r="K21" s="202" t="s">
        <v>7</v>
      </c>
      <c r="L21" s="202" t="s">
        <v>7</v>
      </c>
      <c r="M21" s="202" t="s">
        <v>7</v>
      </c>
      <c r="N21" s="202" t="s">
        <v>7</v>
      </c>
      <c r="O21" s="202" t="s">
        <v>7</v>
      </c>
      <c r="P21" s="202" t="s">
        <v>7</v>
      </c>
      <c r="Q21" s="202" t="s">
        <v>7</v>
      </c>
      <c r="R21" s="202" t="s">
        <v>7</v>
      </c>
      <c r="S21" s="202" t="s">
        <v>7</v>
      </c>
      <c r="T21" s="202" t="s">
        <v>7</v>
      </c>
      <c r="U21" s="202" t="s">
        <v>7</v>
      </c>
      <c r="V21" s="202" t="s">
        <v>7</v>
      </c>
    </row>
    <row r="24" spans="1:24" ht="14.25" x14ac:dyDescent="0.2">
      <c r="A24" s="591" t="s">
        <v>170</v>
      </c>
      <c r="B24" s="591"/>
      <c r="C24" s="591"/>
      <c r="D24" s="591"/>
      <c r="E24" s="591"/>
      <c r="F24" s="591"/>
      <c r="G24" s="591"/>
      <c r="H24" s="591"/>
      <c r="I24" s="591"/>
      <c r="J24" s="591"/>
      <c r="K24" s="591"/>
      <c r="L24" s="591"/>
      <c r="M24" s="591"/>
      <c r="N24" s="591"/>
      <c r="O24" s="591"/>
      <c r="P24" s="591"/>
      <c r="Q24" s="591"/>
      <c r="R24" s="591"/>
      <c r="S24" s="591"/>
      <c r="T24" s="591"/>
      <c r="U24" s="591"/>
      <c r="V24" s="591"/>
    </row>
    <row r="25" spans="1:24" ht="14.25" x14ac:dyDescent="0.2">
      <c r="A25" s="203"/>
      <c r="B25" s="203"/>
      <c r="C25" s="203"/>
      <c r="D25" s="203"/>
      <c r="E25" s="203"/>
      <c r="F25" s="203"/>
      <c r="G25" s="203"/>
      <c r="H25" s="203"/>
      <c r="I25" s="203"/>
      <c r="J25" s="203"/>
      <c r="K25" s="203"/>
      <c r="L25" s="203"/>
      <c r="M25" s="203"/>
      <c r="N25" s="203"/>
      <c r="O25" s="203"/>
      <c r="P25" s="203"/>
      <c r="Q25" s="203"/>
      <c r="R25" s="203"/>
      <c r="S25" s="203"/>
      <c r="T25" s="203"/>
      <c r="U25" s="203"/>
      <c r="V25" s="203"/>
    </row>
    <row r="26" spans="1:24" x14ac:dyDescent="0.2">
      <c r="A26" s="87"/>
      <c r="B26" s="87"/>
      <c r="C26" s="87"/>
      <c r="D26" s="87"/>
      <c r="E26" s="87"/>
      <c r="F26" s="87"/>
      <c r="G26" s="87"/>
      <c r="H26" s="87"/>
      <c r="I26" s="87"/>
      <c r="J26" s="87"/>
      <c r="K26" s="87"/>
      <c r="L26" s="87"/>
      <c r="M26" s="87"/>
      <c r="N26" s="87"/>
      <c r="O26" s="87"/>
      <c r="P26" s="87"/>
      <c r="Q26" s="87"/>
      <c r="R26" s="87"/>
    </row>
    <row r="27" spans="1:24" ht="15.75" x14ac:dyDescent="0.25">
      <c r="A27" s="100" t="s">
        <v>12</v>
      </c>
      <c r="B27" s="100"/>
      <c r="C27" s="100"/>
      <c r="D27" s="100"/>
      <c r="E27" s="100"/>
      <c r="F27" s="100"/>
      <c r="G27" s="100"/>
      <c r="H27" s="100"/>
      <c r="I27" s="100"/>
      <c r="J27" s="100"/>
      <c r="K27" s="100"/>
      <c r="L27" s="100"/>
      <c r="M27" s="100"/>
      <c r="N27" s="592" t="s">
        <v>13</v>
      </c>
      <c r="O27" s="592"/>
      <c r="P27" s="592"/>
      <c r="Q27" s="592"/>
      <c r="R27" s="592"/>
      <c r="S27" s="592"/>
      <c r="T27" s="592"/>
      <c r="U27" s="592"/>
      <c r="V27" s="592"/>
    </row>
    <row r="28" spans="1:24" ht="15.75" x14ac:dyDescent="0.2">
      <c r="A28" s="592" t="s">
        <v>14</v>
      </c>
      <c r="B28" s="592"/>
      <c r="C28" s="592"/>
      <c r="D28" s="592"/>
      <c r="E28" s="592"/>
      <c r="F28" s="592"/>
      <c r="G28" s="592"/>
      <c r="H28" s="592"/>
      <c r="I28" s="592"/>
      <c r="J28" s="592"/>
      <c r="K28" s="592"/>
      <c r="L28" s="592"/>
      <c r="M28" s="592"/>
      <c r="N28" s="592"/>
      <c r="O28" s="592"/>
      <c r="P28" s="592"/>
      <c r="Q28" s="592"/>
      <c r="R28" s="592"/>
      <c r="S28" s="592"/>
      <c r="T28" s="592"/>
      <c r="U28" s="592"/>
      <c r="V28" s="592"/>
    </row>
    <row r="29" spans="1:24" ht="15.75" x14ac:dyDescent="0.2">
      <c r="A29" s="592" t="s">
        <v>15</v>
      </c>
      <c r="B29" s="592"/>
      <c r="C29" s="592"/>
      <c r="D29" s="592"/>
      <c r="E29" s="592"/>
      <c r="F29" s="592"/>
      <c r="G29" s="592"/>
      <c r="H29" s="592"/>
      <c r="I29" s="592"/>
      <c r="J29" s="592"/>
      <c r="K29" s="592"/>
      <c r="L29" s="592"/>
      <c r="M29" s="592"/>
      <c r="N29" s="592"/>
      <c r="O29" s="592"/>
      <c r="P29" s="592"/>
      <c r="Q29" s="592"/>
      <c r="R29" s="592"/>
      <c r="S29" s="592"/>
      <c r="T29" s="592"/>
      <c r="U29" s="592"/>
      <c r="V29" s="592"/>
    </row>
    <row r="30" spans="1:24" x14ac:dyDescent="0.2">
      <c r="A30" s="87"/>
      <c r="B30" s="87"/>
      <c r="C30" s="87"/>
      <c r="D30" s="87"/>
      <c r="E30" s="87"/>
      <c r="F30" s="87"/>
      <c r="G30" s="87"/>
      <c r="H30" s="87"/>
      <c r="I30" s="87"/>
      <c r="J30" s="87"/>
      <c r="K30" s="87"/>
      <c r="L30" s="87"/>
      <c r="M30" s="87"/>
      <c r="V30" s="588" t="s">
        <v>87</v>
      </c>
      <c r="W30" s="588"/>
      <c r="X30" s="588"/>
    </row>
  </sheetData>
  <mergeCells count="33">
    <mergeCell ref="K9:N9"/>
    <mergeCell ref="O9:R9"/>
    <mergeCell ref="S9:V9"/>
    <mergeCell ref="R10:R12"/>
    <mergeCell ref="O10:Q11"/>
    <mergeCell ref="C3:N3"/>
    <mergeCell ref="B5:S5"/>
    <mergeCell ref="U5:V5"/>
    <mergeCell ref="A7:B7"/>
    <mergeCell ref="O7:V7"/>
    <mergeCell ref="O8:V8"/>
    <mergeCell ref="A8:A12"/>
    <mergeCell ref="B8:B12"/>
    <mergeCell ref="C8:E8"/>
    <mergeCell ref="F8:F12"/>
    <mergeCell ref="G8:N8"/>
    <mergeCell ref="G10:I11"/>
    <mergeCell ref="J10:J12"/>
    <mergeCell ref="K10:M11"/>
    <mergeCell ref="N10:N12"/>
    <mergeCell ref="C9:C12"/>
    <mergeCell ref="D9:D12"/>
    <mergeCell ref="E9:E12"/>
    <mergeCell ref="G9:J9"/>
    <mergeCell ref="V10:V12"/>
    <mergeCell ref="S10:U11"/>
    <mergeCell ref="V30:X30"/>
    <mergeCell ref="A14:B14"/>
    <mergeCell ref="A18:B18"/>
    <mergeCell ref="A24:V24"/>
    <mergeCell ref="N27:V27"/>
    <mergeCell ref="A28:V28"/>
    <mergeCell ref="A29:V29"/>
  </mergeCells>
  <printOptions horizontalCentered="1"/>
  <pageMargins left="0.70866141732283472" right="0.70866141732283472" top="0.23622047244094491" bottom="0" header="0.31496062992125984" footer="0.31496062992125984"/>
  <pageSetup paperSize="9" scale="58"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zoomScale="70" zoomScaleNormal="70" zoomScaleSheetLayoutView="100" workbookViewId="0">
      <selection activeCell="A11" sqref="A11:P27"/>
    </sheetView>
  </sheetViews>
  <sheetFormatPr defaultRowHeight="12.75" x14ac:dyDescent="0.2"/>
  <cols>
    <col min="1" max="1" width="5.5703125" style="279" customWidth="1"/>
    <col min="2" max="2" width="8.85546875" style="279" customWidth="1"/>
    <col min="3" max="3" width="10.28515625" style="279" customWidth="1"/>
    <col min="4" max="4" width="12.85546875" style="279" customWidth="1"/>
    <col min="5" max="5" width="8.7109375" style="265" customWidth="1"/>
    <col min="6" max="7" width="8" style="265" customWidth="1"/>
    <col min="8" max="10" width="8.140625" style="265" customWidth="1"/>
    <col min="11" max="11" width="8.42578125" style="265" customWidth="1"/>
    <col min="12" max="12" width="8.140625" style="265" customWidth="1"/>
    <col min="13" max="13" width="8.85546875" style="265" customWidth="1"/>
    <col min="14" max="14" width="8.140625" style="265" customWidth="1"/>
    <col min="15" max="15" width="9.140625" style="279"/>
    <col min="16" max="16" width="12.42578125" style="279" customWidth="1"/>
    <col min="17" max="16384" width="9.140625" style="265"/>
  </cols>
  <sheetData>
    <row r="1" spans="1:16" ht="12.75" customHeight="1" x14ac:dyDescent="0.2">
      <c r="D1" s="798"/>
      <c r="E1" s="798"/>
      <c r="F1" s="279"/>
      <c r="G1" s="279"/>
      <c r="H1" s="279"/>
      <c r="I1" s="279"/>
      <c r="J1" s="279"/>
      <c r="K1" s="279"/>
      <c r="L1" s="279"/>
      <c r="M1" s="800" t="s">
        <v>545</v>
      </c>
      <c r="N1" s="800"/>
    </row>
    <row r="2" spans="1:16" ht="15.75" x14ac:dyDescent="0.25">
      <c r="A2" s="796" t="s">
        <v>0</v>
      </c>
      <c r="B2" s="796"/>
      <c r="C2" s="796"/>
      <c r="D2" s="796"/>
      <c r="E2" s="796"/>
      <c r="F2" s="796"/>
      <c r="G2" s="796"/>
      <c r="H2" s="796"/>
      <c r="I2" s="796"/>
      <c r="J2" s="796"/>
      <c r="K2" s="796"/>
      <c r="L2" s="796"/>
      <c r="M2" s="796"/>
      <c r="N2" s="796"/>
    </row>
    <row r="3" spans="1:16" ht="18" x14ac:dyDescent="0.25">
      <c r="A3" s="797" t="s">
        <v>757</v>
      </c>
      <c r="B3" s="797"/>
      <c r="C3" s="797"/>
      <c r="D3" s="797"/>
      <c r="E3" s="797"/>
      <c r="F3" s="797"/>
      <c r="G3" s="797"/>
      <c r="H3" s="797"/>
      <c r="I3" s="797"/>
      <c r="J3" s="797"/>
      <c r="K3" s="797"/>
      <c r="L3" s="797"/>
      <c r="M3" s="797"/>
      <c r="N3" s="797"/>
    </row>
    <row r="4" spans="1:16" ht="12.75" customHeight="1" x14ac:dyDescent="0.2">
      <c r="A4" s="795" t="s">
        <v>767</v>
      </c>
      <c r="B4" s="795"/>
      <c r="C4" s="795"/>
      <c r="D4" s="795"/>
      <c r="E4" s="795"/>
      <c r="F4" s="795"/>
      <c r="G4" s="795"/>
      <c r="H4" s="795"/>
      <c r="I4" s="795"/>
      <c r="J4" s="795"/>
      <c r="K4" s="795"/>
      <c r="L4" s="795"/>
      <c r="M4" s="795"/>
      <c r="N4" s="795"/>
    </row>
    <row r="5" spans="1:16" s="266" customFormat="1" ht="7.5" customHeight="1" x14ac:dyDescent="0.2">
      <c r="A5" s="795"/>
      <c r="B5" s="795"/>
      <c r="C5" s="795"/>
      <c r="D5" s="795"/>
      <c r="E5" s="795"/>
      <c r="F5" s="795"/>
      <c r="G5" s="795"/>
      <c r="H5" s="795"/>
      <c r="I5" s="795"/>
      <c r="J5" s="795"/>
      <c r="K5" s="795"/>
      <c r="L5" s="795"/>
      <c r="M5" s="795"/>
      <c r="N5" s="795"/>
      <c r="O5" s="337"/>
      <c r="P5" s="337"/>
    </row>
    <row r="6" spans="1:16" x14ac:dyDescent="0.2">
      <c r="A6" s="799"/>
      <c r="B6" s="799"/>
      <c r="C6" s="799"/>
      <c r="D6" s="799"/>
      <c r="E6" s="799"/>
      <c r="F6" s="799"/>
      <c r="G6" s="799"/>
      <c r="H6" s="799"/>
      <c r="I6" s="799"/>
      <c r="J6" s="799"/>
      <c r="K6" s="799"/>
      <c r="L6" s="799"/>
      <c r="M6" s="799"/>
      <c r="N6" s="799"/>
    </row>
    <row r="7" spans="1:16" x14ac:dyDescent="0.2">
      <c r="A7" s="790" t="s">
        <v>166</v>
      </c>
      <c r="B7" s="790"/>
      <c r="D7" s="309"/>
      <c r="E7" s="279"/>
      <c r="F7" s="279"/>
      <c r="G7" s="279"/>
      <c r="H7" s="786"/>
      <c r="I7" s="786"/>
      <c r="J7" s="786"/>
      <c r="K7" s="786"/>
      <c r="L7" s="786"/>
      <c r="M7" s="786"/>
      <c r="N7" s="786"/>
    </row>
    <row r="8" spans="1:16" ht="39" customHeight="1" x14ac:dyDescent="0.2">
      <c r="A8" s="731" t="s">
        <v>2</v>
      </c>
      <c r="B8" s="731" t="s">
        <v>3</v>
      </c>
      <c r="C8" s="801" t="s">
        <v>496</v>
      </c>
      <c r="D8" s="791" t="s">
        <v>88</v>
      </c>
      <c r="E8" s="787" t="s">
        <v>89</v>
      </c>
      <c r="F8" s="788"/>
      <c r="G8" s="788"/>
      <c r="H8" s="789"/>
      <c r="I8" s="731" t="s">
        <v>660</v>
      </c>
      <c r="J8" s="731"/>
      <c r="K8" s="731"/>
      <c r="L8" s="731"/>
      <c r="M8" s="731"/>
      <c r="N8" s="731"/>
      <c r="O8" s="794" t="s">
        <v>718</v>
      </c>
      <c r="P8" s="794"/>
    </row>
    <row r="9" spans="1:16" ht="44.45" customHeight="1" x14ac:dyDescent="0.2">
      <c r="A9" s="731"/>
      <c r="B9" s="731"/>
      <c r="C9" s="802"/>
      <c r="D9" s="792"/>
      <c r="E9" s="329" t="s">
        <v>94</v>
      </c>
      <c r="F9" s="329" t="s">
        <v>22</v>
      </c>
      <c r="G9" s="329" t="s">
        <v>45</v>
      </c>
      <c r="H9" s="329" t="s">
        <v>697</v>
      </c>
      <c r="I9" s="335" t="s">
        <v>19</v>
      </c>
      <c r="J9" s="335" t="s">
        <v>661</v>
      </c>
      <c r="K9" s="335" t="s">
        <v>662</v>
      </c>
      <c r="L9" s="335" t="s">
        <v>663</v>
      </c>
      <c r="M9" s="335" t="s">
        <v>664</v>
      </c>
      <c r="N9" s="335" t="s">
        <v>665</v>
      </c>
      <c r="O9" s="348" t="s">
        <v>724</v>
      </c>
      <c r="P9" s="348" t="s">
        <v>722</v>
      </c>
    </row>
    <row r="10" spans="1:16" s="344" customFormat="1" x14ac:dyDescent="0.2">
      <c r="A10" s="342">
        <v>1</v>
      </c>
      <c r="B10" s="342">
        <v>2</v>
      </c>
      <c r="C10" s="342">
        <v>3</v>
      </c>
      <c r="D10" s="342">
        <v>4</v>
      </c>
      <c r="E10" s="342">
        <v>5</v>
      </c>
      <c r="F10" s="342">
        <v>6</v>
      </c>
      <c r="G10" s="342">
        <v>7</v>
      </c>
      <c r="H10" s="342">
        <v>8</v>
      </c>
      <c r="I10" s="342">
        <v>9</v>
      </c>
      <c r="J10" s="342">
        <v>10</v>
      </c>
      <c r="K10" s="342">
        <v>11</v>
      </c>
      <c r="L10" s="342">
        <v>12</v>
      </c>
      <c r="M10" s="342">
        <v>13</v>
      </c>
      <c r="N10" s="342">
        <v>14</v>
      </c>
      <c r="O10" s="342">
        <v>15</v>
      </c>
      <c r="P10" s="342">
        <v>16</v>
      </c>
    </row>
    <row r="11" spans="1:16" x14ac:dyDescent="0.2">
      <c r="A11" s="283">
        <v>1</v>
      </c>
      <c r="B11" s="284"/>
      <c r="C11" s="284"/>
      <c r="D11" s="312"/>
      <c r="E11" s="284"/>
      <c r="F11" s="284"/>
      <c r="G11" s="284"/>
      <c r="H11" s="284"/>
      <c r="I11" s="284"/>
      <c r="J11" s="284"/>
      <c r="K11" s="284"/>
      <c r="L11" s="284"/>
      <c r="M11" s="284"/>
      <c r="N11" s="284"/>
      <c r="O11" s="284"/>
      <c r="P11" s="284"/>
    </row>
    <row r="12" spans="1:16" x14ac:dyDescent="0.2">
      <c r="A12" s="283">
        <v>2</v>
      </c>
      <c r="B12" s="284"/>
      <c r="C12" s="284"/>
      <c r="D12" s="312"/>
      <c r="E12" s="284"/>
      <c r="F12" s="284"/>
      <c r="G12" s="284"/>
      <c r="H12" s="284"/>
      <c r="I12" s="284"/>
      <c r="J12" s="284"/>
      <c r="K12" s="284"/>
      <c r="L12" s="284"/>
      <c r="M12" s="284"/>
      <c r="N12" s="284"/>
      <c r="O12" s="284"/>
      <c r="P12" s="284"/>
    </row>
    <row r="13" spans="1:16" x14ac:dyDescent="0.2">
      <c r="A13" s="283">
        <v>3</v>
      </c>
      <c r="B13" s="284"/>
      <c r="C13" s="284"/>
      <c r="D13" s="312"/>
      <c r="E13" s="284"/>
      <c r="F13" s="284"/>
      <c r="G13" s="284"/>
      <c r="H13" s="284"/>
      <c r="I13" s="284"/>
      <c r="J13" s="284"/>
      <c r="K13" s="284"/>
      <c r="L13" s="284"/>
      <c r="M13" s="284"/>
      <c r="N13" s="284"/>
      <c r="O13" s="284"/>
      <c r="P13" s="284"/>
    </row>
    <row r="14" spans="1:16" x14ac:dyDescent="0.2">
      <c r="A14" s="283">
        <v>4</v>
      </c>
      <c r="B14" s="284"/>
      <c r="C14" s="284"/>
      <c r="D14" s="312"/>
      <c r="E14" s="284"/>
      <c r="F14" s="284"/>
      <c r="G14" s="284"/>
      <c r="H14" s="284"/>
      <c r="I14" s="284"/>
      <c r="J14" s="284"/>
      <c r="K14" s="284"/>
      <c r="L14" s="284"/>
      <c r="M14" s="284"/>
      <c r="N14" s="284"/>
      <c r="O14" s="284"/>
      <c r="P14" s="284"/>
    </row>
    <row r="15" spans="1:16" x14ac:dyDescent="0.2">
      <c r="A15" s="283">
        <v>5</v>
      </c>
      <c r="B15" s="284"/>
      <c r="C15" s="284"/>
      <c r="D15" s="312"/>
      <c r="E15" s="284"/>
      <c r="F15" s="284"/>
      <c r="G15" s="284"/>
      <c r="H15" s="284"/>
      <c r="I15" s="284"/>
      <c r="J15" s="284"/>
      <c r="K15" s="284"/>
      <c r="L15" s="284"/>
      <c r="M15" s="284"/>
      <c r="N15" s="284"/>
      <c r="O15" s="284"/>
      <c r="P15" s="284"/>
    </row>
    <row r="16" spans="1:16" x14ac:dyDescent="0.2">
      <c r="A16" s="283">
        <v>6</v>
      </c>
      <c r="B16" s="284"/>
      <c r="C16" s="284"/>
      <c r="D16" s="312"/>
      <c r="E16" s="284"/>
      <c r="F16" s="284"/>
      <c r="G16" s="284"/>
      <c r="H16" s="284"/>
      <c r="I16" s="284"/>
      <c r="J16" s="284"/>
      <c r="K16" s="284"/>
      <c r="L16" s="284"/>
      <c r="M16" s="284"/>
      <c r="N16" s="284"/>
      <c r="O16" s="284"/>
      <c r="P16" s="284"/>
    </row>
    <row r="17" spans="1:16" x14ac:dyDescent="0.2">
      <c r="A17" s="283">
        <v>7</v>
      </c>
      <c r="B17" s="284"/>
      <c r="C17" s="284"/>
      <c r="D17" s="312"/>
      <c r="E17" s="284"/>
      <c r="F17" s="284"/>
      <c r="G17" s="284"/>
      <c r="H17" s="284"/>
      <c r="I17" s="284"/>
      <c r="J17" s="284"/>
      <c r="K17" s="284"/>
      <c r="L17" s="284"/>
      <c r="M17" s="284"/>
      <c r="N17" s="284"/>
      <c r="O17" s="284"/>
      <c r="P17" s="284"/>
    </row>
    <row r="18" spans="1:16" x14ac:dyDescent="0.2">
      <c r="A18" s="283">
        <v>8</v>
      </c>
      <c r="B18" s="284"/>
      <c r="C18" s="284"/>
      <c r="D18" s="312"/>
      <c r="E18" s="284"/>
      <c r="F18" s="284"/>
      <c r="G18" s="284"/>
      <c r="H18" s="284"/>
      <c r="I18" s="284"/>
      <c r="J18" s="284"/>
      <c r="K18" s="284"/>
      <c r="L18" s="284"/>
      <c r="M18" s="284"/>
      <c r="N18" s="284"/>
      <c r="O18" s="284"/>
      <c r="P18" s="284"/>
    </row>
    <row r="19" spans="1:16" x14ac:dyDescent="0.2">
      <c r="A19" s="283">
        <v>9</v>
      </c>
      <c r="B19" s="284"/>
      <c r="C19" s="284"/>
      <c r="D19" s="312"/>
      <c r="E19" s="284"/>
      <c r="F19" s="284"/>
      <c r="G19" s="284"/>
      <c r="H19" s="284"/>
      <c r="I19" s="284"/>
      <c r="J19" s="284"/>
      <c r="K19" s="284"/>
      <c r="L19" s="284"/>
      <c r="M19" s="284"/>
      <c r="N19" s="284"/>
      <c r="O19" s="284"/>
      <c r="P19" s="284"/>
    </row>
    <row r="20" spans="1:16" x14ac:dyDescent="0.2">
      <c r="A20" s="283">
        <v>10</v>
      </c>
      <c r="B20" s="284"/>
      <c r="C20" s="284"/>
      <c r="D20" s="312"/>
      <c r="E20" s="284"/>
      <c r="F20" s="284"/>
      <c r="G20" s="284"/>
      <c r="H20" s="284"/>
      <c r="I20" s="284"/>
      <c r="J20" s="284"/>
      <c r="K20" s="284"/>
      <c r="L20" s="284"/>
      <c r="M20" s="284"/>
      <c r="N20" s="284"/>
      <c r="O20" s="284"/>
      <c r="P20" s="284"/>
    </row>
    <row r="21" spans="1:16" x14ac:dyDescent="0.2">
      <c r="A21" s="283">
        <v>11</v>
      </c>
      <c r="B21" s="284"/>
      <c r="C21" s="284"/>
      <c r="D21" s="312"/>
      <c r="E21" s="284"/>
      <c r="F21" s="284"/>
      <c r="G21" s="284"/>
      <c r="H21" s="284"/>
      <c r="I21" s="284"/>
      <c r="J21" s="284"/>
      <c r="K21" s="284"/>
      <c r="L21" s="284"/>
      <c r="M21" s="284"/>
      <c r="N21" s="284"/>
      <c r="O21" s="284"/>
      <c r="P21" s="284"/>
    </row>
    <row r="22" spans="1:16" x14ac:dyDescent="0.2">
      <c r="A22" s="285" t="s">
        <v>7</v>
      </c>
      <c r="B22" s="284"/>
      <c r="C22" s="284"/>
      <c r="D22" s="312"/>
      <c r="E22" s="284"/>
      <c r="F22" s="284"/>
      <c r="G22" s="284"/>
      <c r="H22" s="284"/>
      <c r="I22" s="284"/>
      <c r="J22" s="284"/>
      <c r="K22" s="284"/>
      <c r="L22" s="284"/>
      <c r="M22" s="284"/>
      <c r="N22" s="284"/>
      <c r="O22" s="284"/>
      <c r="P22" s="284"/>
    </row>
    <row r="23" spans="1:16" x14ac:dyDescent="0.2">
      <c r="A23" s="285" t="s">
        <v>7</v>
      </c>
      <c r="B23" s="284"/>
      <c r="C23" s="284"/>
      <c r="D23" s="312"/>
      <c r="E23" s="284"/>
      <c r="F23" s="284"/>
      <c r="G23" s="284"/>
      <c r="H23" s="284"/>
      <c r="I23" s="284"/>
      <c r="J23" s="284"/>
      <c r="K23" s="284"/>
      <c r="L23" s="284"/>
      <c r="M23" s="284"/>
      <c r="N23" s="284"/>
      <c r="O23" s="284"/>
      <c r="P23" s="284"/>
    </row>
    <row r="24" spans="1:16" x14ac:dyDescent="0.2">
      <c r="A24" s="285" t="s">
        <v>7</v>
      </c>
      <c r="B24" s="284"/>
      <c r="C24" s="284"/>
      <c r="D24" s="312"/>
      <c r="E24" s="284"/>
      <c r="F24" s="284"/>
      <c r="G24" s="284"/>
      <c r="H24" s="284"/>
      <c r="I24" s="284"/>
      <c r="J24" s="284"/>
      <c r="K24" s="284"/>
      <c r="L24" s="284"/>
      <c r="M24" s="284"/>
      <c r="N24" s="284"/>
      <c r="O24" s="284"/>
      <c r="P24" s="284"/>
    </row>
    <row r="25" spans="1:16" x14ac:dyDescent="0.2">
      <c r="A25" s="285" t="s">
        <v>7</v>
      </c>
      <c r="B25" s="284"/>
      <c r="C25" s="284"/>
      <c r="D25" s="312"/>
      <c r="E25" s="284"/>
      <c r="F25" s="284"/>
      <c r="G25" s="284"/>
      <c r="H25" s="284"/>
      <c r="I25" s="284"/>
      <c r="J25" s="284"/>
      <c r="K25" s="284"/>
      <c r="L25" s="284"/>
      <c r="M25" s="284"/>
      <c r="N25" s="284"/>
      <c r="O25" s="284"/>
      <c r="P25" s="284"/>
    </row>
    <row r="26" spans="1:16" x14ac:dyDescent="0.2">
      <c r="A26" s="285" t="s">
        <v>7</v>
      </c>
      <c r="B26" s="284"/>
      <c r="C26" s="284"/>
      <c r="D26" s="312"/>
      <c r="E26" s="284"/>
      <c r="F26" s="284"/>
      <c r="G26" s="284"/>
      <c r="H26" s="284"/>
      <c r="I26" s="284"/>
      <c r="J26" s="284"/>
      <c r="K26" s="284"/>
      <c r="L26" s="284"/>
      <c r="M26" s="284"/>
      <c r="N26" s="284"/>
      <c r="O26" s="284"/>
      <c r="P26" s="284"/>
    </row>
    <row r="27" spans="1:16" x14ac:dyDescent="0.2">
      <c r="A27" s="343" t="s">
        <v>19</v>
      </c>
      <c r="B27" s="284"/>
      <c r="C27" s="284"/>
      <c r="D27" s="312"/>
      <c r="E27" s="284"/>
      <c r="F27" s="284"/>
      <c r="G27" s="284"/>
      <c r="H27" s="284"/>
      <c r="I27" s="284"/>
      <c r="J27" s="284"/>
      <c r="K27" s="284"/>
      <c r="L27" s="284"/>
      <c r="M27" s="284"/>
      <c r="N27" s="284"/>
      <c r="O27" s="284"/>
      <c r="P27" s="284"/>
    </row>
    <row r="28" spans="1:16" x14ac:dyDescent="0.2">
      <c r="A28" s="286"/>
      <c r="B28" s="286"/>
      <c r="C28" s="286"/>
      <c r="D28" s="286"/>
      <c r="E28" s="279"/>
      <c r="F28" s="279"/>
      <c r="G28" s="279"/>
      <c r="H28" s="279"/>
      <c r="I28" s="279"/>
      <c r="J28" s="279"/>
      <c r="K28" s="279"/>
      <c r="L28" s="279"/>
      <c r="M28" s="279"/>
      <c r="N28" s="279"/>
    </row>
    <row r="29" spans="1:16" x14ac:dyDescent="0.2">
      <c r="A29" s="287"/>
      <c r="B29" s="288"/>
      <c r="C29" s="288"/>
      <c r="D29" s="286"/>
      <c r="E29" s="279"/>
      <c r="F29" s="279"/>
      <c r="G29" s="279"/>
      <c r="H29" s="279"/>
      <c r="I29" s="279"/>
      <c r="J29" s="279"/>
      <c r="K29" s="279"/>
      <c r="L29" s="279"/>
      <c r="M29" s="279"/>
      <c r="N29" s="279"/>
    </row>
    <row r="30" spans="1:16" x14ac:dyDescent="0.2">
      <c r="A30" s="289"/>
      <c r="B30" s="289"/>
      <c r="C30" s="289"/>
      <c r="E30" s="279"/>
      <c r="F30" s="279"/>
      <c r="G30" s="279"/>
      <c r="H30" s="279"/>
      <c r="I30" s="279"/>
      <c r="J30" s="279"/>
      <c r="K30" s="279"/>
      <c r="L30" s="279"/>
      <c r="M30" s="279"/>
      <c r="N30" s="279"/>
    </row>
    <row r="31" spans="1:16" x14ac:dyDescent="0.2">
      <c r="A31" s="289"/>
      <c r="B31" s="289"/>
      <c r="C31" s="289"/>
      <c r="E31" s="279"/>
      <c r="F31" s="279"/>
      <c r="G31" s="279"/>
      <c r="H31" s="279"/>
      <c r="I31" s="279"/>
      <c r="J31" s="279"/>
      <c r="K31" s="279"/>
      <c r="L31" s="279"/>
      <c r="M31" s="279"/>
      <c r="N31" s="279"/>
    </row>
    <row r="32" spans="1:16" x14ac:dyDescent="0.2">
      <c r="A32" s="289"/>
      <c r="B32" s="289"/>
      <c r="C32" s="289"/>
      <c r="E32" s="279"/>
      <c r="F32" s="279"/>
      <c r="G32" s="279"/>
      <c r="H32" s="279"/>
      <c r="I32" s="279"/>
      <c r="J32" s="279"/>
      <c r="K32" s="279"/>
      <c r="L32" s="279"/>
      <c r="M32" s="279"/>
      <c r="N32" s="279"/>
    </row>
    <row r="33" spans="1:14" x14ac:dyDescent="0.2">
      <c r="A33" s="289"/>
      <c r="B33" s="289"/>
      <c r="C33" s="289"/>
      <c r="E33" s="279"/>
      <c r="F33" s="279"/>
      <c r="G33" s="279"/>
      <c r="H33" s="279"/>
      <c r="I33" s="279"/>
      <c r="J33" s="279"/>
      <c r="K33" s="279"/>
      <c r="L33" s="279"/>
      <c r="M33" s="279"/>
      <c r="N33" s="279"/>
    </row>
    <row r="34" spans="1:14" x14ac:dyDescent="0.2">
      <c r="A34" s="289" t="s">
        <v>12</v>
      </c>
      <c r="D34" s="289"/>
      <c r="E34" s="279"/>
      <c r="F34" s="289"/>
      <c r="G34" s="289"/>
      <c r="H34" s="289"/>
      <c r="I34" s="289"/>
      <c r="J34" s="289"/>
      <c r="K34" s="289"/>
      <c r="L34" s="289" t="s">
        <v>13</v>
      </c>
      <c r="M34" s="289"/>
      <c r="N34" s="289"/>
    </row>
    <row r="35" spans="1:14" ht="12.75" customHeight="1" x14ac:dyDescent="0.2">
      <c r="E35" s="289"/>
      <c r="F35" s="793" t="s">
        <v>14</v>
      </c>
      <c r="G35" s="793"/>
      <c r="H35" s="793"/>
      <c r="I35" s="793"/>
      <c r="J35" s="793"/>
      <c r="K35" s="793"/>
      <c r="L35" s="793"/>
      <c r="M35" s="793"/>
      <c r="N35" s="793"/>
    </row>
    <row r="36" spans="1:14" ht="12.75" customHeight="1" x14ac:dyDescent="0.2">
      <c r="E36" s="793" t="s">
        <v>90</v>
      </c>
      <c r="F36" s="793"/>
      <c r="G36" s="793"/>
      <c r="H36" s="793"/>
      <c r="I36" s="793"/>
      <c r="J36" s="793"/>
      <c r="K36" s="793"/>
      <c r="L36" s="793"/>
      <c r="M36" s="793"/>
      <c r="N36" s="793"/>
    </row>
    <row r="37" spans="1:14" x14ac:dyDescent="0.2">
      <c r="A37" s="289"/>
      <c r="B37" s="289"/>
      <c r="E37" s="279"/>
      <c r="F37" s="289"/>
      <c r="G37" s="289"/>
      <c r="H37" s="289"/>
      <c r="I37" s="289"/>
      <c r="J37" s="289"/>
      <c r="K37" s="289"/>
      <c r="L37" s="289" t="s">
        <v>719</v>
      </c>
      <c r="M37" s="289"/>
      <c r="N37" s="289"/>
    </row>
    <row r="39" spans="1:14" x14ac:dyDescent="0.2">
      <c r="A39" s="785"/>
      <c r="B39" s="785"/>
      <c r="C39" s="785"/>
      <c r="D39" s="785"/>
      <c r="E39" s="785"/>
      <c r="F39" s="785"/>
      <c r="G39" s="785"/>
      <c r="H39" s="785"/>
      <c r="I39" s="785"/>
      <c r="J39" s="785"/>
      <c r="K39" s="785"/>
      <c r="L39" s="785"/>
      <c r="M39" s="785"/>
      <c r="N39" s="785"/>
    </row>
  </sheetData>
  <mergeCells count="18">
    <mergeCell ref="O8:P8"/>
    <mergeCell ref="I8:N8"/>
    <mergeCell ref="A6:N6"/>
    <mergeCell ref="D1:E1"/>
    <mergeCell ref="M1:N1"/>
    <mergeCell ref="A2:N2"/>
    <mergeCell ref="A3:N3"/>
    <mergeCell ref="A4:N5"/>
    <mergeCell ref="F35:N35"/>
    <mergeCell ref="E36:N36"/>
    <mergeCell ref="A39:N39"/>
    <mergeCell ref="C8:C9"/>
    <mergeCell ref="A7:B7"/>
    <mergeCell ref="H7:N7"/>
    <mergeCell ref="A8:A9"/>
    <mergeCell ref="B8:B9"/>
    <mergeCell ref="D8:D9"/>
    <mergeCell ref="E8:H8"/>
  </mergeCells>
  <printOptions horizontalCentered="1"/>
  <pageMargins left="0.70866141732283472" right="0.70866141732283472" top="0.23622047244094491" bottom="0" header="0.31496062992125984" footer="0.31496062992125984"/>
  <pageSetup paperSize="9" scale="9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zoomScale="70" zoomScaleNormal="70" zoomScaleSheetLayoutView="100" workbookViewId="0">
      <selection activeCell="A11" sqref="A11:P27"/>
    </sheetView>
  </sheetViews>
  <sheetFormatPr defaultRowHeight="12.75" x14ac:dyDescent="0.2"/>
  <cols>
    <col min="1" max="1" width="5.5703125" style="279" customWidth="1"/>
    <col min="2" max="2" width="8.85546875" style="279" customWidth="1"/>
    <col min="3" max="3" width="10.28515625" style="279" customWidth="1"/>
    <col min="4" max="4" width="12.85546875" style="279" customWidth="1"/>
    <col min="5" max="5" width="8.7109375" style="265" customWidth="1"/>
    <col min="6" max="7" width="8" style="265" customWidth="1"/>
    <col min="8" max="10" width="8.140625" style="265" customWidth="1"/>
    <col min="11" max="11" width="8.42578125" style="265" customWidth="1"/>
    <col min="12" max="12" width="8.140625" style="265" customWidth="1"/>
    <col min="13" max="13" width="11.28515625" style="265" customWidth="1"/>
    <col min="14" max="14" width="11.85546875" style="265" customWidth="1"/>
    <col min="15" max="15" width="9.140625" style="279"/>
    <col min="16" max="16" width="12" style="279" customWidth="1"/>
    <col min="17" max="16384" width="9.140625" style="265"/>
  </cols>
  <sheetData>
    <row r="1" spans="1:16" ht="12.75" customHeight="1" x14ac:dyDescent="0.2">
      <c r="D1" s="798"/>
      <c r="E1" s="798"/>
      <c r="F1" s="279"/>
      <c r="G1" s="279"/>
      <c r="H1" s="279"/>
      <c r="I1" s="279"/>
      <c r="J1" s="279"/>
      <c r="K1" s="279"/>
      <c r="L1" s="279"/>
      <c r="M1" s="800" t="s">
        <v>666</v>
      </c>
      <c r="N1" s="800"/>
    </row>
    <row r="2" spans="1:16" ht="15.75" x14ac:dyDescent="0.25">
      <c r="A2" s="796" t="s">
        <v>0</v>
      </c>
      <c r="B2" s="796"/>
      <c r="C2" s="796"/>
      <c r="D2" s="796"/>
      <c r="E2" s="796"/>
      <c r="F2" s="796"/>
      <c r="G2" s="796"/>
      <c r="H2" s="796"/>
      <c r="I2" s="796"/>
      <c r="J2" s="796"/>
      <c r="K2" s="796"/>
      <c r="L2" s="796"/>
      <c r="M2" s="796"/>
      <c r="N2" s="796"/>
    </row>
    <row r="3" spans="1:16" ht="18" x14ac:dyDescent="0.25">
      <c r="A3" s="797" t="s">
        <v>757</v>
      </c>
      <c r="B3" s="797"/>
      <c r="C3" s="797"/>
      <c r="D3" s="797"/>
      <c r="E3" s="797"/>
      <c r="F3" s="797"/>
      <c r="G3" s="797"/>
      <c r="H3" s="797"/>
      <c r="I3" s="797"/>
      <c r="J3" s="797"/>
      <c r="K3" s="797"/>
      <c r="L3" s="797"/>
      <c r="M3" s="797"/>
      <c r="N3" s="797"/>
    </row>
    <row r="4" spans="1:16" ht="9.75" customHeight="1" x14ac:dyDescent="0.2">
      <c r="A4" s="803" t="s">
        <v>768</v>
      </c>
      <c r="B4" s="803"/>
      <c r="C4" s="803"/>
      <c r="D4" s="803"/>
      <c r="E4" s="803"/>
      <c r="F4" s="803"/>
      <c r="G4" s="803"/>
      <c r="H4" s="803"/>
      <c r="I4" s="803"/>
      <c r="J4" s="803"/>
      <c r="K4" s="803"/>
      <c r="L4" s="803"/>
      <c r="M4" s="803"/>
      <c r="N4" s="803"/>
    </row>
    <row r="5" spans="1:16" s="266" customFormat="1" ht="18.75" customHeight="1" x14ac:dyDescent="0.2">
      <c r="A5" s="803"/>
      <c r="B5" s="803"/>
      <c r="C5" s="803"/>
      <c r="D5" s="803"/>
      <c r="E5" s="803"/>
      <c r="F5" s="803"/>
      <c r="G5" s="803"/>
      <c r="H5" s="803"/>
      <c r="I5" s="803"/>
      <c r="J5" s="803"/>
      <c r="K5" s="803"/>
      <c r="L5" s="803"/>
      <c r="M5" s="803"/>
      <c r="N5" s="803"/>
      <c r="O5" s="337"/>
      <c r="P5" s="337"/>
    </row>
    <row r="6" spans="1:16" x14ac:dyDescent="0.2">
      <c r="A6" s="799"/>
      <c r="B6" s="799"/>
      <c r="C6" s="799"/>
      <c r="D6" s="799"/>
      <c r="E6" s="799"/>
      <c r="F6" s="799"/>
      <c r="G6" s="799"/>
      <c r="H6" s="799"/>
      <c r="I6" s="799"/>
      <c r="J6" s="799"/>
      <c r="K6" s="799"/>
      <c r="L6" s="799"/>
      <c r="M6" s="799"/>
      <c r="N6" s="799"/>
    </row>
    <row r="7" spans="1:16" x14ac:dyDescent="0.2">
      <c r="A7" s="790" t="s">
        <v>166</v>
      </c>
      <c r="B7" s="790"/>
      <c r="D7" s="309"/>
      <c r="E7" s="279"/>
      <c r="F7" s="279"/>
      <c r="G7" s="279"/>
      <c r="H7" s="786"/>
      <c r="I7" s="786"/>
      <c r="J7" s="786"/>
      <c r="K7" s="786"/>
      <c r="L7" s="786"/>
      <c r="M7" s="786"/>
      <c r="N7" s="786"/>
    </row>
    <row r="8" spans="1:16" ht="46.5" customHeight="1" x14ac:dyDescent="0.2">
      <c r="A8" s="731" t="s">
        <v>2</v>
      </c>
      <c r="B8" s="731" t="s">
        <v>3</v>
      </c>
      <c r="C8" s="801" t="s">
        <v>496</v>
      </c>
      <c r="D8" s="791" t="s">
        <v>88</v>
      </c>
      <c r="E8" s="787" t="s">
        <v>89</v>
      </c>
      <c r="F8" s="788"/>
      <c r="G8" s="788"/>
      <c r="H8" s="789"/>
      <c r="I8" s="731" t="s">
        <v>660</v>
      </c>
      <c r="J8" s="731"/>
      <c r="K8" s="731"/>
      <c r="L8" s="731"/>
      <c r="M8" s="731"/>
      <c r="N8" s="731"/>
      <c r="O8" s="794" t="s">
        <v>718</v>
      </c>
      <c r="P8" s="794"/>
    </row>
    <row r="9" spans="1:16" ht="44.45" customHeight="1" x14ac:dyDescent="0.2">
      <c r="A9" s="731"/>
      <c r="B9" s="731"/>
      <c r="C9" s="802"/>
      <c r="D9" s="792"/>
      <c r="E9" s="329" t="s">
        <v>94</v>
      </c>
      <c r="F9" s="329" t="s">
        <v>22</v>
      </c>
      <c r="G9" s="329" t="s">
        <v>45</v>
      </c>
      <c r="H9" s="329" t="s">
        <v>697</v>
      </c>
      <c r="I9" s="335" t="s">
        <v>19</v>
      </c>
      <c r="J9" s="335" t="s">
        <v>661</v>
      </c>
      <c r="K9" s="335" t="s">
        <v>662</v>
      </c>
      <c r="L9" s="335" t="s">
        <v>663</v>
      </c>
      <c r="M9" s="335" t="s">
        <v>664</v>
      </c>
      <c r="N9" s="335" t="s">
        <v>665</v>
      </c>
      <c r="O9" s="348" t="s">
        <v>724</v>
      </c>
      <c r="P9" s="348" t="s">
        <v>722</v>
      </c>
    </row>
    <row r="10" spans="1:16" s="344" customFormat="1" x14ac:dyDescent="0.2">
      <c r="A10" s="342">
        <v>1</v>
      </c>
      <c r="B10" s="342">
        <v>2</v>
      </c>
      <c r="C10" s="342">
        <v>3</v>
      </c>
      <c r="D10" s="342">
        <v>8</v>
      </c>
      <c r="E10" s="342">
        <v>9</v>
      </c>
      <c r="F10" s="342">
        <v>10</v>
      </c>
      <c r="G10" s="342">
        <v>11</v>
      </c>
      <c r="H10" s="342">
        <v>12</v>
      </c>
      <c r="I10" s="342">
        <v>9</v>
      </c>
      <c r="J10" s="342">
        <v>10</v>
      </c>
      <c r="K10" s="342">
        <v>11</v>
      </c>
      <c r="L10" s="342">
        <v>12</v>
      </c>
      <c r="M10" s="342">
        <v>13</v>
      </c>
      <c r="N10" s="342">
        <v>14</v>
      </c>
      <c r="O10" s="342">
        <v>15</v>
      </c>
      <c r="P10" s="342">
        <v>16</v>
      </c>
    </row>
    <row r="11" spans="1:16" x14ac:dyDescent="0.2">
      <c r="A11" s="283">
        <v>1</v>
      </c>
      <c r="B11" s="284"/>
      <c r="C11" s="284"/>
      <c r="D11" s="312"/>
      <c r="E11" s="284"/>
      <c r="F11" s="284"/>
      <c r="G11" s="284"/>
      <c r="H11" s="284"/>
      <c r="I11" s="284"/>
      <c r="J11" s="284"/>
      <c r="K11" s="284"/>
      <c r="L11" s="284"/>
      <c r="M11" s="284"/>
      <c r="N11" s="284"/>
      <c r="O11" s="284"/>
      <c r="P11" s="284"/>
    </row>
    <row r="12" spans="1:16" x14ac:dyDescent="0.2">
      <c r="A12" s="283">
        <v>2</v>
      </c>
      <c r="B12" s="284"/>
      <c r="C12" s="284"/>
      <c r="D12" s="312"/>
      <c r="E12" s="284"/>
      <c r="F12" s="284"/>
      <c r="G12" s="284"/>
      <c r="H12" s="284"/>
      <c r="I12" s="284"/>
      <c r="J12" s="284"/>
      <c r="K12" s="284"/>
      <c r="L12" s="284"/>
      <c r="M12" s="284"/>
      <c r="N12" s="284"/>
      <c r="O12" s="284"/>
      <c r="P12" s="284"/>
    </row>
    <row r="13" spans="1:16" x14ac:dyDescent="0.2">
      <c r="A13" s="283">
        <v>3</v>
      </c>
      <c r="B13" s="284"/>
      <c r="C13" s="284"/>
      <c r="D13" s="312"/>
      <c r="E13" s="284"/>
      <c r="F13" s="284"/>
      <c r="G13" s="284"/>
      <c r="H13" s="284"/>
      <c r="I13" s="284"/>
      <c r="J13" s="284"/>
      <c r="K13" s="284"/>
      <c r="L13" s="284"/>
      <c r="M13" s="284"/>
      <c r="N13" s="284"/>
      <c r="O13" s="284"/>
      <c r="P13" s="284"/>
    </row>
    <row r="14" spans="1:16" x14ac:dyDescent="0.2">
      <c r="A14" s="283">
        <v>4</v>
      </c>
      <c r="B14" s="284"/>
      <c r="C14" s="284"/>
      <c r="D14" s="312"/>
      <c r="E14" s="284"/>
      <c r="F14" s="284"/>
      <c r="G14" s="284"/>
      <c r="H14" s="284"/>
      <c r="I14" s="284"/>
      <c r="J14" s="284"/>
      <c r="K14" s="284"/>
      <c r="L14" s="284"/>
      <c r="M14" s="284"/>
      <c r="N14" s="284"/>
      <c r="O14" s="284"/>
      <c r="P14" s="284"/>
    </row>
    <row r="15" spans="1:16" x14ac:dyDescent="0.2">
      <c r="A15" s="283">
        <v>5</v>
      </c>
      <c r="B15" s="284"/>
      <c r="C15" s="284"/>
      <c r="D15" s="312"/>
      <c r="E15" s="284"/>
      <c r="F15" s="284"/>
      <c r="G15" s="284"/>
      <c r="H15" s="284"/>
      <c r="I15" s="284"/>
      <c r="J15" s="284"/>
      <c r="K15" s="284"/>
      <c r="L15" s="284"/>
      <c r="M15" s="284"/>
      <c r="N15" s="284"/>
      <c r="O15" s="284"/>
      <c r="P15" s="284"/>
    </row>
    <row r="16" spans="1:16" x14ac:dyDescent="0.2">
      <c r="A16" s="283">
        <v>6</v>
      </c>
      <c r="B16" s="284"/>
      <c r="C16" s="284"/>
      <c r="D16" s="312"/>
      <c r="E16" s="284"/>
      <c r="F16" s="284"/>
      <c r="G16" s="284"/>
      <c r="H16" s="284"/>
      <c r="I16" s="284"/>
      <c r="J16" s="284"/>
      <c r="K16" s="284"/>
      <c r="L16" s="284"/>
      <c r="M16" s="284"/>
      <c r="N16" s="284"/>
      <c r="O16" s="284"/>
      <c r="P16" s="284"/>
    </row>
    <row r="17" spans="1:16" x14ac:dyDescent="0.2">
      <c r="A17" s="283">
        <v>7</v>
      </c>
      <c r="B17" s="284"/>
      <c r="C17" s="284"/>
      <c r="D17" s="312"/>
      <c r="E17" s="284"/>
      <c r="F17" s="284"/>
      <c r="G17" s="284"/>
      <c r="H17" s="284"/>
      <c r="I17" s="284"/>
      <c r="J17" s="284"/>
      <c r="K17" s="284"/>
      <c r="L17" s="284"/>
      <c r="M17" s="284"/>
      <c r="N17" s="284"/>
      <c r="O17" s="284"/>
      <c r="P17" s="284"/>
    </row>
    <row r="18" spans="1:16" x14ac:dyDescent="0.2">
      <c r="A18" s="283">
        <v>8</v>
      </c>
      <c r="B18" s="284"/>
      <c r="C18" s="284"/>
      <c r="D18" s="312"/>
      <c r="E18" s="284"/>
      <c r="F18" s="284"/>
      <c r="G18" s="284"/>
      <c r="H18" s="284"/>
      <c r="I18" s="284"/>
      <c r="J18" s="284"/>
      <c r="K18" s="284"/>
      <c r="L18" s="284"/>
      <c r="M18" s="284"/>
      <c r="N18" s="284"/>
      <c r="O18" s="284"/>
      <c r="P18" s="284"/>
    </row>
    <row r="19" spans="1:16" x14ac:dyDescent="0.2">
      <c r="A19" s="283">
        <v>9</v>
      </c>
      <c r="B19" s="284"/>
      <c r="C19" s="284"/>
      <c r="D19" s="312"/>
      <c r="E19" s="284"/>
      <c r="F19" s="284"/>
      <c r="G19" s="284"/>
      <c r="H19" s="284"/>
      <c r="I19" s="284"/>
      <c r="J19" s="284"/>
      <c r="K19" s="284"/>
      <c r="L19" s="284"/>
      <c r="M19" s="284"/>
      <c r="N19" s="284"/>
      <c r="O19" s="284"/>
      <c r="P19" s="284"/>
    </row>
    <row r="20" spans="1:16" x14ac:dyDescent="0.2">
      <c r="A20" s="283">
        <v>10</v>
      </c>
      <c r="B20" s="284"/>
      <c r="C20" s="284"/>
      <c r="D20" s="312"/>
      <c r="E20" s="284"/>
      <c r="F20" s="284"/>
      <c r="G20" s="284"/>
      <c r="H20" s="284"/>
      <c r="I20" s="284"/>
      <c r="J20" s="284"/>
      <c r="K20" s="284"/>
      <c r="L20" s="284"/>
      <c r="M20" s="284"/>
      <c r="N20" s="284"/>
      <c r="O20" s="284"/>
      <c r="P20" s="284"/>
    </row>
    <row r="21" spans="1:16" x14ac:dyDescent="0.2">
      <c r="A21" s="283">
        <v>11</v>
      </c>
      <c r="B21" s="284"/>
      <c r="C21" s="284"/>
      <c r="D21" s="312"/>
      <c r="E21" s="284"/>
      <c r="F21" s="284"/>
      <c r="G21" s="284"/>
      <c r="H21" s="284"/>
      <c r="I21" s="284"/>
      <c r="J21" s="284"/>
      <c r="K21" s="284"/>
      <c r="L21" s="284"/>
      <c r="M21" s="284"/>
      <c r="N21" s="284"/>
      <c r="O21" s="284"/>
      <c r="P21" s="284"/>
    </row>
    <row r="22" spans="1:16" x14ac:dyDescent="0.2">
      <c r="A22" s="285" t="s">
        <v>7</v>
      </c>
      <c r="B22" s="284"/>
      <c r="C22" s="284"/>
      <c r="D22" s="312"/>
      <c r="E22" s="284"/>
      <c r="F22" s="284"/>
      <c r="G22" s="284"/>
      <c r="H22" s="284"/>
      <c r="I22" s="284"/>
      <c r="J22" s="284"/>
      <c r="K22" s="284"/>
      <c r="L22" s="284"/>
      <c r="M22" s="284"/>
      <c r="N22" s="284"/>
      <c r="O22" s="284"/>
      <c r="P22" s="284"/>
    </row>
    <row r="23" spans="1:16" x14ac:dyDescent="0.2">
      <c r="A23" s="285" t="s">
        <v>7</v>
      </c>
      <c r="B23" s="284"/>
      <c r="C23" s="284"/>
      <c r="D23" s="312"/>
      <c r="E23" s="284"/>
      <c r="F23" s="284"/>
      <c r="G23" s="284"/>
      <c r="H23" s="284"/>
      <c r="I23" s="284"/>
      <c r="J23" s="284"/>
      <c r="K23" s="284"/>
      <c r="L23" s="284"/>
      <c r="M23" s="284"/>
      <c r="N23" s="284"/>
      <c r="O23" s="284"/>
      <c r="P23" s="284"/>
    </row>
    <row r="24" spans="1:16" x14ac:dyDescent="0.2">
      <c r="A24" s="285" t="s">
        <v>7</v>
      </c>
      <c r="B24" s="284"/>
      <c r="C24" s="284"/>
      <c r="D24" s="312"/>
      <c r="E24" s="284"/>
      <c r="F24" s="284"/>
      <c r="G24" s="284"/>
      <c r="H24" s="284"/>
      <c r="I24" s="284"/>
      <c r="J24" s="284"/>
      <c r="K24" s="284"/>
      <c r="L24" s="284"/>
      <c r="M24" s="284"/>
      <c r="N24" s="284"/>
      <c r="O24" s="284"/>
      <c r="P24" s="284"/>
    </row>
    <row r="25" spans="1:16" x14ac:dyDescent="0.2">
      <c r="A25" s="285" t="s">
        <v>7</v>
      </c>
      <c r="B25" s="284"/>
      <c r="C25" s="284"/>
      <c r="D25" s="312"/>
      <c r="E25" s="284"/>
      <c r="F25" s="284"/>
      <c r="G25" s="284"/>
      <c r="H25" s="284"/>
      <c r="I25" s="284"/>
      <c r="J25" s="284"/>
      <c r="K25" s="284"/>
      <c r="L25" s="284"/>
      <c r="M25" s="284"/>
      <c r="N25" s="284"/>
      <c r="O25" s="284"/>
      <c r="P25" s="284"/>
    </row>
    <row r="26" spans="1:16" x14ac:dyDescent="0.2">
      <c r="A26" s="285" t="s">
        <v>7</v>
      </c>
      <c r="B26" s="284"/>
      <c r="C26" s="284"/>
      <c r="D26" s="312"/>
      <c r="E26" s="284"/>
      <c r="F26" s="284"/>
      <c r="G26" s="284"/>
      <c r="H26" s="284"/>
      <c r="I26" s="284"/>
      <c r="J26" s="284"/>
      <c r="K26" s="284"/>
      <c r="L26" s="284"/>
      <c r="M26" s="284"/>
      <c r="N26" s="284"/>
      <c r="O26" s="284"/>
      <c r="P26" s="284"/>
    </row>
    <row r="27" spans="1:16" x14ac:dyDescent="0.2">
      <c r="A27" s="283" t="s">
        <v>19</v>
      </c>
      <c r="B27" s="284"/>
      <c r="C27" s="284"/>
      <c r="D27" s="312"/>
      <c r="E27" s="284"/>
      <c r="F27" s="284"/>
      <c r="G27" s="284"/>
      <c r="H27" s="284"/>
      <c r="I27" s="284"/>
      <c r="J27" s="284"/>
      <c r="K27" s="284"/>
      <c r="L27" s="284"/>
      <c r="M27" s="284"/>
      <c r="N27" s="284"/>
      <c r="O27" s="284"/>
      <c r="P27" s="284"/>
    </row>
    <row r="28" spans="1:16" x14ac:dyDescent="0.2">
      <c r="A28" s="286"/>
      <c r="B28" s="286"/>
      <c r="C28" s="286"/>
      <c r="D28" s="286"/>
      <c r="E28" s="279"/>
      <c r="F28" s="279"/>
      <c r="G28" s="279"/>
      <c r="H28" s="279"/>
      <c r="I28" s="279"/>
      <c r="J28" s="279"/>
      <c r="K28" s="279"/>
      <c r="L28" s="279"/>
      <c r="M28" s="279"/>
      <c r="N28" s="279"/>
    </row>
    <row r="29" spans="1:16" x14ac:dyDescent="0.2">
      <c r="A29" s="287"/>
      <c r="B29" s="288"/>
      <c r="C29" s="288"/>
      <c r="D29" s="286"/>
      <c r="E29" s="279"/>
      <c r="F29" s="279"/>
      <c r="G29" s="279"/>
      <c r="H29" s="279"/>
      <c r="I29" s="279"/>
      <c r="J29" s="279"/>
      <c r="K29" s="279"/>
      <c r="L29" s="279"/>
      <c r="M29" s="279"/>
      <c r="N29" s="279"/>
    </row>
    <row r="30" spans="1:16" x14ac:dyDescent="0.2">
      <c r="A30" s="289"/>
      <c r="B30" s="289"/>
      <c r="C30" s="289"/>
      <c r="E30" s="279"/>
      <c r="F30" s="279"/>
      <c r="G30" s="279"/>
      <c r="H30" s="279"/>
      <c r="I30" s="279"/>
      <c r="J30" s="279"/>
      <c r="K30" s="279"/>
      <c r="L30" s="279"/>
      <c r="M30" s="279"/>
      <c r="N30" s="279"/>
    </row>
    <row r="31" spans="1:16" x14ac:dyDescent="0.2">
      <c r="A31" s="289"/>
      <c r="B31" s="289"/>
      <c r="C31" s="289"/>
      <c r="E31" s="279"/>
      <c r="F31" s="279"/>
      <c r="G31" s="279"/>
      <c r="H31" s="279"/>
      <c r="I31" s="279"/>
      <c r="J31" s="279"/>
      <c r="K31" s="279"/>
      <c r="L31" s="279"/>
      <c r="M31" s="279"/>
      <c r="N31" s="279"/>
    </row>
    <row r="32" spans="1:16" x14ac:dyDescent="0.2">
      <c r="A32" s="289"/>
      <c r="B32" s="289"/>
      <c r="C32" s="289"/>
      <c r="E32" s="279"/>
      <c r="F32" s="279"/>
      <c r="G32" s="279"/>
      <c r="H32" s="279"/>
      <c r="I32" s="279"/>
      <c r="J32" s="279"/>
      <c r="K32" s="279"/>
      <c r="L32" s="279"/>
      <c r="M32" s="279"/>
      <c r="N32" s="279"/>
    </row>
    <row r="33" spans="1:14" x14ac:dyDescent="0.2">
      <c r="A33" s="289"/>
      <c r="B33" s="289"/>
      <c r="C33" s="289"/>
      <c r="E33" s="279"/>
      <c r="F33" s="279"/>
      <c r="G33" s="279"/>
      <c r="H33" s="279"/>
      <c r="I33" s="279"/>
      <c r="J33" s="279"/>
      <c r="K33" s="279"/>
      <c r="L33" s="279"/>
      <c r="M33" s="279"/>
      <c r="N33" s="279"/>
    </row>
    <row r="34" spans="1:14" x14ac:dyDescent="0.2">
      <c r="A34" s="289" t="s">
        <v>12</v>
      </c>
      <c r="D34" s="289"/>
      <c r="E34" s="279"/>
      <c r="F34" s="289"/>
      <c r="G34" s="289"/>
      <c r="H34" s="289"/>
      <c r="I34" s="289"/>
      <c r="J34" s="289"/>
      <c r="K34" s="289"/>
      <c r="L34" s="289" t="s">
        <v>13</v>
      </c>
      <c r="M34" s="289"/>
      <c r="N34" s="289"/>
    </row>
    <row r="35" spans="1:14" ht="12.75" customHeight="1" x14ac:dyDescent="0.2">
      <c r="E35" s="289"/>
      <c r="F35" s="793" t="s">
        <v>14</v>
      </c>
      <c r="G35" s="793"/>
      <c r="H35" s="793"/>
      <c r="I35" s="793"/>
      <c r="J35" s="793"/>
      <c r="K35" s="793"/>
      <c r="L35" s="793"/>
      <c r="M35" s="793"/>
      <c r="N35" s="793"/>
    </row>
    <row r="36" spans="1:14" ht="12.75" customHeight="1" x14ac:dyDescent="0.2">
      <c r="E36" s="793" t="s">
        <v>90</v>
      </c>
      <c r="F36" s="793"/>
      <c r="G36" s="793"/>
      <c r="H36" s="793"/>
      <c r="I36" s="793"/>
      <c r="J36" s="793"/>
      <c r="K36" s="793"/>
      <c r="L36" s="793"/>
      <c r="M36" s="793"/>
      <c r="N36" s="793"/>
    </row>
    <row r="37" spans="1:14" x14ac:dyDescent="0.2">
      <c r="A37" s="289"/>
      <c r="B37" s="289"/>
      <c r="E37" s="279"/>
      <c r="F37" s="289"/>
      <c r="G37" s="289"/>
      <c r="H37" s="289"/>
      <c r="I37" s="289"/>
      <c r="J37" s="289"/>
      <c r="K37" s="289"/>
      <c r="L37" s="289" t="s">
        <v>719</v>
      </c>
      <c r="M37" s="289"/>
      <c r="N37" s="289"/>
    </row>
    <row r="39" spans="1:14" x14ac:dyDescent="0.2">
      <c r="A39" s="785"/>
      <c r="B39" s="785"/>
      <c r="C39" s="785"/>
      <c r="D39" s="785"/>
      <c r="E39" s="785"/>
      <c r="F39" s="785"/>
      <c r="G39" s="785"/>
      <c r="H39" s="785"/>
      <c r="I39" s="785"/>
      <c r="J39" s="785"/>
      <c r="K39" s="785"/>
      <c r="L39" s="785"/>
      <c r="M39" s="785"/>
      <c r="N39" s="785"/>
    </row>
  </sheetData>
  <mergeCells count="18">
    <mergeCell ref="O8:P8"/>
    <mergeCell ref="I8:N8"/>
    <mergeCell ref="A6:N6"/>
    <mergeCell ref="D1:E1"/>
    <mergeCell ref="M1:N1"/>
    <mergeCell ref="A2:N2"/>
    <mergeCell ref="A3:N3"/>
    <mergeCell ref="A4:N5"/>
    <mergeCell ref="F35:N35"/>
    <mergeCell ref="E36:N36"/>
    <mergeCell ref="A39:N39"/>
    <mergeCell ref="C8:C9"/>
    <mergeCell ref="A7:B7"/>
    <mergeCell ref="H7:N7"/>
    <mergeCell ref="A8:A9"/>
    <mergeCell ref="B8:B9"/>
    <mergeCell ref="D8:D9"/>
    <mergeCell ref="E8:H8"/>
  </mergeCells>
  <printOptions horizontalCentered="1"/>
  <pageMargins left="0.70866141732283472" right="0.70866141732283472" top="0.23622047244094491" bottom="0" header="0.31496062992125984" footer="0.31496062992125984"/>
  <pageSetup paperSize="9" scale="9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zoomScale="70" zoomScaleNormal="70" zoomScaleSheetLayoutView="100" workbookViewId="0">
      <selection activeCell="A11" sqref="A11:P27"/>
    </sheetView>
  </sheetViews>
  <sheetFormatPr defaultRowHeight="12.75" x14ac:dyDescent="0.2"/>
  <cols>
    <col min="1" max="1" width="5.5703125" style="279" customWidth="1"/>
    <col min="2" max="2" width="8.85546875" style="279" customWidth="1"/>
    <col min="3" max="3" width="10.28515625" style="279" customWidth="1"/>
    <col min="4" max="4" width="12.85546875" style="279" customWidth="1"/>
    <col min="5" max="5" width="8.7109375" style="265" customWidth="1"/>
    <col min="6" max="7" width="8" style="265" customWidth="1"/>
    <col min="8" max="10" width="8.140625" style="265" customWidth="1"/>
    <col min="11" max="11" width="8.42578125" style="265" customWidth="1"/>
    <col min="12" max="12" width="8.140625" style="265" customWidth="1"/>
    <col min="13" max="13" width="11.28515625" style="265" customWidth="1"/>
    <col min="14" max="14" width="11.85546875" style="265" customWidth="1"/>
    <col min="15" max="15" width="9.140625" style="279"/>
    <col min="16" max="16" width="13" style="279" customWidth="1"/>
    <col min="17" max="16384" width="9.140625" style="265"/>
  </cols>
  <sheetData>
    <row r="1" spans="1:16" ht="12.75" customHeight="1" x14ac:dyDescent="0.2">
      <c r="D1" s="798"/>
      <c r="E1" s="798"/>
      <c r="F1" s="279"/>
      <c r="G1" s="279"/>
      <c r="H1" s="279"/>
      <c r="I1" s="279"/>
      <c r="J1" s="279"/>
      <c r="K1" s="279"/>
      <c r="L1" s="279"/>
      <c r="M1" s="800" t="s">
        <v>679</v>
      </c>
      <c r="N1" s="800"/>
    </row>
    <row r="2" spans="1:16" ht="15.75" x14ac:dyDescent="0.25">
      <c r="A2" s="796" t="s">
        <v>0</v>
      </c>
      <c r="B2" s="796"/>
      <c r="C2" s="796"/>
      <c r="D2" s="796"/>
      <c r="E2" s="796"/>
      <c r="F2" s="796"/>
      <c r="G2" s="796"/>
      <c r="H2" s="796"/>
      <c r="I2" s="796"/>
      <c r="J2" s="796"/>
      <c r="K2" s="796"/>
      <c r="L2" s="796"/>
      <c r="M2" s="796"/>
      <c r="N2" s="796"/>
    </row>
    <row r="3" spans="1:16" ht="18" x14ac:dyDescent="0.25">
      <c r="A3" s="797" t="s">
        <v>757</v>
      </c>
      <c r="B3" s="797"/>
      <c r="C3" s="797"/>
      <c r="D3" s="797"/>
      <c r="E3" s="797"/>
      <c r="F3" s="797"/>
      <c r="G3" s="797"/>
      <c r="H3" s="797"/>
      <c r="I3" s="797"/>
      <c r="J3" s="797"/>
      <c r="K3" s="797"/>
      <c r="L3" s="797"/>
      <c r="M3" s="797"/>
      <c r="N3" s="797"/>
    </row>
    <row r="4" spans="1:16" ht="24" customHeight="1" x14ac:dyDescent="0.2">
      <c r="A4" s="803" t="s">
        <v>769</v>
      </c>
      <c r="B4" s="803"/>
      <c r="C4" s="803"/>
      <c r="D4" s="803"/>
      <c r="E4" s="803"/>
      <c r="F4" s="803"/>
      <c r="G4" s="803"/>
      <c r="H4" s="803"/>
      <c r="I4" s="803"/>
      <c r="J4" s="803"/>
      <c r="K4" s="803"/>
      <c r="L4" s="803"/>
      <c r="M4" s="803"/>
      <c r="N4" s="803"/>
      <c r="O4" s="803"/>
      <c r="P4" s="803"/>
    </row>
    <row r="5" spans="1:16" s="266" customFormat="1" ht="18.75" customHeight="1" x14ac:dyDescent="0.2">
      <c r="A5" s="366"/>
      <c r="B5" s="366"/>
      <c r="C5" s="366"/>
      <c r="D5" s="366"/>
      <c r="E5" s="366"/>
      <c r="F5" s="366"/>
      <c r="G5" s="366"/>
      <c r="H5" s="366"/>
      <c r="I5" s="366"/>
      <c r="J5" s="366"/>
      <c r="K5" s="366"/>
      <c r="L5" s="366"/>
      <c r="M5" s="366"/>
      <c r="N5" s="366"/>
      <c r="O5" s="337"/>
      <c r="P5" s="337"/>
    </row>
    <row r="6" spans="1:16" x14ac:dyDescent="0.2">
      <c r="A6" s="799"/>
      <c r="B6" s="799"/>
      <c r="C6" s="799"/>
      <c r="D6" s="799"/>
      <c r="E6" s="799"/>
      <c r="F6" s="799"/>
      <c r="G6" s="799"/>
      <c r="H6" s="799"/>
      <c r="I6" s="799"/>
      <c r="J6" s="799"/>
      <c r="K6" s="799"/>
      <c r="L6" s="799"/>
      <c r="M6" s="799"/>
      <c r="N6" s="799"/>
    </row>
    <row r="7" spans="1:16" x14ac:dyDescent="0.2">
      <c r="A7" s="790" t="s">
        <v>166</v>
      </c>
      <c r="B7" s="790"/>
      <c r="D7" s="309"/>
      <c r="E7" s="279"/>
      <c r="F7" s="279"/>
      <c r="G7" s="279"/>
      <c r="H7" s="786"/>
      <c r="I7" s="786"/>
      <c r="J7" s="786"/>
      <c r="K7" s="786"/>
      <c r="L7" s="786"/>
      <c r="M7" s="786"/>
      <c r="N7" s="786"/>
    </row>
    <row r="8" spans="1:16" ht="24.75" customHeight="1" x14ac:dyDescent="0.2">
      <c r="A8" s="731" t="s">
        <v>2</v>
      </c>
      <c r="B8" s="731" t="s">
        <v>3</v>
      </c>
      <c r="C8" s="801" t="s">
        <v>496</v>
      </c>
      <c r="D8" s="791" t="s">
        <v>88</v>
      </c>
      <c r="E8" s="787" t="s">
        <v>89</v>
      </c>
      <c r="F8" s="788"/>
      <c r="G8" s="788"/>
      <c r="H8" s="789"/>
      <c r="I8" s="731" t="s">
        <v>660</v>
      </c>
      <c r="J8" s="731"/>
      <c r="K8" s="731"/>
      <c r="L8" s="731"/>
      <c r="M8" s="731"/>
      <c r="N8" s="731"/>
      <c r="O8" s="794" t="s">
        <v>718</v>
      </c>
      <c r="P8" s="794"/>
    </row>
    <row r="9" spans="1:16" ht="44.45" customHeight="1" x14ac:dyDescent="0.2">
      <c r="A9" s="731"/>
      <c r="B9" s="731"/>
      <c r="C9" s="802"/>
      <c r="D9" s="792"/>
      <c r="E9" s="330" t="s">
        <v>94</v>
      </c>
      <c r="F9" s="330" t="s">
        <v>22</v>
      </c>
      <c r="G9" s="330" t="s">
        <v>45</v>
      </c>
      <c r="H9" s="330" t="s">
        <v>697</v>
      </c>
      <c r="I9" s="335" t="s">
        <v>19</v>
      </c>
      <c r="J9" s="335" t="s">
        <v>661</v>
      </c>
      <c r="K9" s="335" t="s">
        <v>662</v>
      </c>
      <c r="L9" s="335" t="s">
        <v>663</v>
      </c>
      <c r="M9" s="335" t="s">
        <v>664</v>
      </c>
      <c r="N9" s="335" t="s">
        <v>665</v>
      </c>
      <c r="O9" s="348" t="s">
        <v>724</v>
      </c>
      <c r="P9" s="348" t="s">
        <v>722</v>
      </c>
    </row>
    <row r="10" spans="1:16" s="344" customFormat="1" x14ac:dyDescent="0.2">
      <c r="A10" s="342">
        <v>1</v>
      </c>
      <c r="B10" s="342">
        <v>2</v>
      </c>
      <c r="C10" s="342">
        <v>3</v>
      </c>
      <c r="D10" s="342">
        <v>4</v>
      </c>
      <c r="E10" s="342">
        <v>5</v>
      </c>
      <c r="F10" s="342">
        <v>6</v>
      </c>
      <c r="G10" s="342">
        <v>7</v>
      </c>
      <c r="H10" s="342">
        <v>8</v>
      </c>
      <c r="I10" s="342">
        <v>9</v>
      </c>
      <c r="J10" s="342">
        <v>10</v>
      </c>
      <c r="K10" s="342">
        <v>11</v>
      </c>
      <c r="L10" s="342">
        <v>12</v>
      </c>
      <c r="M10" s="342">
        <v>13</v>
      </c>
      <c r="N10" s="342">
        <v>14</v>
      </c>
      <c r="O10" s="342">
        <v>15</v>
      </c>
      <c r="P10" s="342">
        <v>16</v>
      </c>
    </row>
    <row r="11" spans="1:16" x14ac:dyDescent="0.2">
      <c r="A11" s="283">
        <v>1</v>
      </c>
      <c r="B11" s="284"/>
      <c r="C11" s="284"/>
      <c r="D11" s="312"/>
      <c r="E11" s="284"/>
      <c r="F11" s="284"/>
      <c r="G11" s="284"/>
      <c r="H11" s="284"/>
      <c r="I11" s="284"/>
      <c r="J11" s="284"/>
      <c r="K11" s="284"/>
      <c r="L11" s="284"/>
      <c r="M11" s="284"/>
      <c r="N11" s="284"/>
      <c r="O11" s="284"/>
      <c r="P11" s="284"/>
    </row>
    <row r="12" spans="1:16" x14ac:dyDescent="0.2">
      <c r="A12" s="283">
        <v>2</v>
      </c>
      <c r="B12" s="284"/>
      <c r="C12" s="284"/>
      <c r="D12" s="312"/>
      <c r="E12" s="284"/>
      <c r="F12" s="284"/>
      <c r="G12" s="284"/>
      <c r="H12" s="284"/>
      <c r="I12" s="284"/>
      <c r="J12" s="284"/>
      <c r="K12" s="284"/>
      <c r="L12" s="284"/>
      <c r="M12" s="284"/>
      <c r="N12" s="284"/>
      <c r="O12" s="284"/>
      <c r="P12" s="284"/>
    </row>
    <row r="13" spans="1:16" x14ac:dyDescent="0.2">
      <c r="A13" s="283">
        <v>3</v>
      </c>
      <c r="B13" s="284"/>
      <c r="C13" s="284"/>
      <c r="D13" s="312"/>
      <c r="E13" s="284"/>
      <c r="F13" s="284"/>
      <c r="G13" s="284"/>
      <c r="H13" s="284"/>
      <c r="I13" s="284"/>
      <c r="J13" s="284"/>
      <c r="K13" s="284"/>
      <c r="L13" s="284"/>
      <c r="M13" s="284"/>
      <c r="N13" s="284"/>
      <c r="O13" s="284"/>
      <c r="P13" s="284"/>
    </row>
    <row r="14" spans="1:16" x14ac:dyDescent="0.2">
      <c r="A14" s="283">
        <v>4</v>
      </c>
      <c r="B14" s="284"/>
      <c r="C14" s="284"/>
      <c r="D14" s="312"/>
      <c r="E14" s="284"/>
      <c r="F14" s="284"/>
      <c r="G14" s="284"/>
      <c r="H14" s="284"/>
      <c r="I14" s="284"/>
      <c r="J14" s="284"/>
      <c r="K14" s="284"/>
      <c r="L14" s="284"/>
      <c r="M14" s="284"/>
      <c r="N14" s="284"/>
      <c r="O14" s="284"/>
      <c r="P14" s="284"/>
    </row>
    <row r="15" spans="1:16" x14ac:dyDescent="0.2">
      <c r="A15" s="283">
        <v>5</v>
      </c>
      <c r="B15" s="284"/>
      <c r="C15" s="284"/>
      <c r="D15" s="312"/>
      <c r="E15" s="284"/>
      <c r="F15" s="284"/>
      <c r="G15" s="284"/>
      <c r="H15" s="284"/>
      <c r="I15" s="284"/>
      <c r="J15" s="284"/>
      <c r="K15" s="284"/>
      <c r="L15" s="284"/>
      <c r="M15" s="284"/>
      <c r="N15" s="284"/>
      <c r="O15" s="284"/>
      <c r="P15" s="284"/>
    </row>
    <row r="16" spans="1:16" x14ac:dyDescent="0.2">
      <c r="A16" s="283">
        <v>6</v>
      </c>
      <c r="B16" s="284"/>
      <c r="C16" s="284"/>
      <c r="D16" s="312"/>
      <c r="E16" s="284"/>
      <c r="F16" s="284"/>
      <c r="G16" s="284"/>
      <c r="H16" s="284"/>
      <c r="I16" s="284"/>
      <c r="J16" s="284"/>
      <c r="K16" s="284"/>
      <c r="L16" s="284"/>
      <c r="M16" s="284"/>
      <c r="N16" s="284"/>
      <c r="O16" s="284"/>
      <c r="P16" s="284"/>
    </row>
    <row r="17" spans="1:16" x14ac:dyDescent="0.2">
      <c r="A17" s="283">
        <v>7</v>
      </c>
      <c r="B17" s="284"/>
      <c r="C17" s="284"/>
      <c r="D17" s="312"/>
      <c r="E17" s="284"/>
      <c r="F17" s="284"/>
      <c r="G17" s="284"/>
      <c r="H17" s="284"/>
      <c r="I17" s="284"/>
      <c r="J17" s="284"/>
      <c r="K17" s="284"/>
      <c r="L17" s="284"/>
      <c r="M17" s="284"/>
      <c r="N17" s="284"/>
      <c r="O17" s="284"/>
      <c r="P17" s="284"/>
    </row>
    <row r="18" spans="1:16" x14ac:dyDescent="0.2">
      <c r="A18" s="283">
        <v>8</v>
      </c>
      <c r="B18" s="284"/>
      <c r="C18" s="284"/>
      <c r="D18" s="312"/>
      <c r="E18" s="284"/>
      <c r="F18" s="284"/>
      <c r="G18" s="284"/>
      <c r="H18" s="284"/>
      <c r="I18" s="284"/>
      <c r="J18" s="284"/>
      <c r="K18" s="284"/>
      <c r="L18" s="284"/>
      <c r="M18" s="284"/>
      <c r="N18" s="284"/>
      <c r="O18" s="284"/>
      <c r="P18" s="284"/>
    </row>
    <row r="19" spans="1:16" x14ac:dyDescent="0.2">
      <c r="A19" s="283">
        <v>9</v>
      </c>
      <c r="B19" s="284"/>
      <c r="C19" s="284"/>
      <c r="D19" s="312"/>
      <c r="E19" s="284"/>
      <c r="F19" s="284"/>
      <c r="G19" s="284"/>
      <c r="H19" s="284"/>
      <c r="I19" s="284"/>
      <c r="J19" s="284"/>
      <c r="K19" s="284"/>
      <c r="L19" s="284"/>
      <c r="M19" s="284"/>
      <c r="N19" s="284"/>
      <c r="O19" s="284"/>
      <c r="P19" s="284"/>
    </row>
    <row r="20" spans="1:16" x14ac:dyDescent="0.2">
      <c r="A20" s="283">
        <v>10</v>
      </c>
      <c r="B20" s="284"/>
      <c r="C20" s="284"/>
      <c r="D20" s="312"/>
      <c r="E20" s="284"/>
      <c r="F20" s="284"/>
      <c r="G20" s="284"/>
      <c r="H20" s="284"/>
      <c r="I20" s="284"/>
      <c r="J20" s="284"/>
      <c r="K20" s="284"/>
      <c r="L20" s="284"/>
      <c r="M20" s="284"/>
      <c r="N20" s="284"/>
      <c r="O20" s="284"/>
      <c r="P20" s="284"/>
    </row>
    <row r="21" spans="1:16" x14ac:dyDescent="0.2">
      <c r="A21" s="283">
        <v>11</v>
      </c>
      <c r="B21" s="284"/>
      <c r="C21" s="284"/>
      <c r="D21" s="312"/>
      <c r="E21" s="284"/>
      <c r="F21" s="284"/>
      <c r="G21" s="284"/>
      <c r="H21" s="284"/>
      <c r="I21" s="284"/>
      <c r="J21" s="284"/>
      <c r="K21" s="284"/>
      <c r="L21" s="284"/>
      <c r="M21" s="284"/>
      <c r="N21" s="284"/>
      <c r="O21" s="284"/>
      <c r="P21" s="284"/>
    </row>
    <row r="22" spans="1:16" x14ac:dyDescent="0.2">
      <c r="A22" s="285" t="s">
        <v>7</v>
      </c>
      <c r="B22" s="284"/>
      <c r="C22" s="284"/>
      <c r="D22" s="312"/>
      <c r="E22" s="284"/>
      <c r="F22" s="284"/>
      <c r="G22" s="284"/>
      <c r="H22" s="284"/>
      <c r="I22" s="284"/>
      <c r="J22" s="284"/>
      <c r="K22" s="284"/>
      <c r="L22" s="284"/>
      <c r="M22" s="284"/>
      <c r="N22" s="284"/>
      <c r="O22" s="284"/>
      <c r="P22" s="284"/>
    </row>
    <row r="23" spans="1:16" x14ac:dyDescent="0.2">
      <c r="A23" s="285" t="s">
        <v>7</v>
      </c>
      <c r="B23" s="284"/>
      <c r="C23" s="284"/>
      <c r="D23" s="312"/>
      <c r="E23" s="284"/>
      <c r="F23" s="284"/>
      <c r="G23" s="284"/>
      <c r="H23" s="284"/>
      <c r="I23" s="284"/>
      <c r="J23" s="284"/>
      <c r="K23" s="284"/>
      <c r="L23" s="284"/>
      <c r="M23" s="284"/>
      <c r="N23" s="284"/>
      <c r="O23" s="284"/>
      <c r="P23" s="284"/>
    </row>
    <row r="24" spans="1:16" x14ac:dyDescent="0.2">
      <c r="A24" s="285" t="s">
        <v>7</v>
      </c>
      <c r="B24" s="284"/>
      <c r="C24" s="284"/>
      <c r="D24" s="312"/>
      <c r="E24" s="284"/>
      <c r="F24" s="284"/>
      <c r="G24" s="284"/>
      <c r="H24" s="284"/>
      <c r="I24" s="284"/>
      <c r="J24" s="284"/>
      <c r="K24" s="284"/>
      <c r="L24" s="284"/>
      <c r="M24" s="284"/>
      <c r="N24" s="284"/>
      <c r="O24" s="284"/>
      <c r="P24" s="284"/>
    </row>
    <row r="25" spans="1:16" x14ac:dyDescent="0.2">
      <c r="A25" s="285" t="s">
        <v>7</v>
      </c>
      <c r="B25" s="284"/>
      <c r="C25" s="284"/>
      <c r="D25" s="312"/>
      <c r="E25" s="284"/>
      <c r="F25" s="284"/>
      <c r="G25" s="284"/>
      <c r="H25" s="284"/>
      <c r="I25" s="284"/>
      <c r="J25" s="284"/>
      <c r="K25" s="284"/>
      <c r="L25" s="284"/>
      <c r="M25" s="284"/>
      <c r="N25" s="284"/>
      <c r="O25" s="284"/>
      <c r="P25" s="284"/>
    </row>
    <row r="26" spans="1:16" x14ac:dyDescent="0.2">
      <c r="A26" s="285" t="s">
        <v>7</v>
      </c>
      <c r="B26" s="284"/>
      <c r="C26" s="284"/>
      <c r="D26" s="312"/>
      <c r="E26" s="284"/>
      <c r="F26" s="284"/>
      <c r="G26" s="284"/>
      <c r="H26" s="284"/>
      <c r="I26" s="284"/>
      <c r="J26" s="284"/>
      <c r="K26" s="284"/>
      <c r="L26" s="284"/>
      <c r="M26" s="284"/>
      <c r="N26" s="284"/>
      <c r="O26" s="284"/>
      <c r="P26" s="284"/>
    </row>
    <row r="27" spans="1:16" x14ac:dyDescent="0.2">
      <c r="A27" s="283" t="s">
        <v>19</v>
      </c>
      <c r="B27" s="284"/>
      <c r="C27" s="284"/>
      <c r="D27" s="312"/>
      <c r="E27" s="284"/>
      <c r="F27" s="284"/>
      <c r="G27" s="284"/>
      <c r="H27" s="284"/>
      <c r="I27" s="284"/>
      <c r="J27" s="284"/>
      <c r="K27" s="284"/>
      <c r="L27" s="284"/>
      <c r="M27" s="284"/>
      <c r="N27" s="284"/>
      <c r="O27" s="284"/>
      <c r="P27" s="284"/>
    </row>
    <row r="28" spans="1:16" x14ac:dyDescent="0.2">
      <c r="A28" s="286"/>
      <c r="B28" s="286"/>
      <c r="C28" s="286"/>
      <c r="D28" s="286"/>
      <c r="E28" s="279"/>
      <c r="F28" s="279"/>
      <c r="G28" s="279"/>
      <c r="H28" s="279"/>
      <c r="I28" s="279"/>
      <c r="J28" s="279"/>
      <c r="K28" s="279"/>
      <c r="L28" s="279"/>
      <c r="M28" s="279"/>
      <c r="N28" s="279"/>
    </row>
    <row r="29" spans="1:16" x14ac:dyDescent="0.2">
      <c r="A29" s="287"/>
      <c r="B29" s="288"/>
      <c r="C29" s="288"/>
      <c r="D29" s="286"/>
      <c r="E29" s="279"/>
      <c r="F29" s="279"/>
      <c r="G29" s="279"/>
      <c r="H29" s="279"/>
      <c r="I29" s="279"/>
      <c r="J29" s="279"/>
      <c r="K29" s="279"/>
      <c r="L29" s="279"/>
      <c r="M29" s="279"/>
      <c r="N29" s="279"/>
    </row>
    <row r="30" spans="1:16" x14ac:dyDescent="0.2">
      <c r="A30" s="289"/>
      <c r="B30" s="289"/>
      <c r="C30" s="289"/>
      <c r="E30" s="279"/>
      <c r="F30" s="279"/>
      <c r="G30" s="279"/>
      <c r="H30" s="279"/>
      <c r="I30" s="279"/>
      <c r="J30" s="279"/>
      <c r="K30" s="279"/>
      <c r="L30" s="279"/>
      <c r="M30" s="279"/>
      <c r="N30" s="279"/>
    </row>
    <row r="31" spans="1:16" x14ac:dyDescent="0.2">
      <c r="A31" s="289"/>
      <c r="B31" s="289"/>
      <c r="C31" s="289"/>
      <c r="E31" s="279"/>
      <c r="F31" s="279"/>
      <c r="G31" s="279"/>
      <c r="H31" s="279"/>
      <c r="I31" s="279"/>
      <c r="J31" s="279"/>
      <c r="K31" s="279"/>
      <c r="L31" s="279"/>
      <c r="M31" s="279"/>
      <c r="N31" s="279"/>
    </row>
    <row r="32" spans="1:16" x14ac:dyDescent="0.2">
      <c r="A32" s="289"/>
      <c r="B32" s="289"/>
      <c r="C32" s="289"/>
      <c r="E32" s="279"/>
      <c r="F32" s="279"/>
      <c r="G32" s="279"/>
      <c r="H32" s="279"/>
      <c r="I32" s="279"/>
      <c r="J32" s="279"/>
      <c r="K32" s="279"/>
      <c r="L32" s="279"/>
      <c r="M32" s="279"/>
      <c r="N32" s="279"/>
    </row>
    <row r="33" spans="1:14" x14ac:dyDescent="0.2">
      <c r="A33" s="289"/>
      <c r="B33" s="289"/>
      <c r="C33" s="289"/>
      <c r="E33" s="279"/>
      <c r="F33" s="279"/>
      <c r="G33" s="279"/>
      <c r="H33" s="279"/>
      <c r="I33" s="279"/>
      <c r="J33" s="279"/>
      <c r="K33" s="279"/>
      <c r="L33" s="279"/>
      <c r="M33" s="279"/>
      <c r="N33" s="279"/>
    </row>
    <row r="34" spans="1:14" x14ac:dyDescent="0.2">
      <c r="A34" s="289" t="s">
        <v>12</v>
      </c>
      <c r="D34" s="289"/>
      <c r="E34" s="279"/>
      <c r="F34" s="289"/>
      <c r="G34" s="289"/>
      <c r="H34" s="289"/>
      <c r="I34" s="289"/>
      <c r="J34" s="289"/>
      <c r="K34" s="289"/>
      <c r="L34" s="289" t="s">
        <v>725</v>
      </c>
      <c r="M34" s="289"/>
      <c r="N34" s="289"/>
    </row>
    <row r="35" spans="1:14" ht="12.75" customHeight="1" x14ac:dyDescent="0.2">
      <c r="E35" s="289"/>
      <c r="F35" s="793" t="s">
        <v>14</v>
      </c>
      <c r="G35" s="793"/>
      <c r="H35" s="793"/>
      <c r="I35" s="793"/>
      <c r="J35" s="793"/>
      <c r="K35" s="793"/>
      <c r="L35" s="793"/>
      <c r="M35" s="793"/>
      <c r="N35" s="793"/>
    </row>
    <row r="36" spans="1:14" ht="12.75" customHeight="1" x14ac:dyDescent="0.2">
      <c r="E36" s="793" t="s">
        <v>90</v>
      </c>
      <c r="F36" s="793"/>
      <c r="G36" s="793"/>
      <c r="H36" s="793"/>
      <c r="I36" s="793"/>
      <c r="J36" s="793"/>
      <c r="K36" s="793"/>
      <c r="L36" s="793"/>
      <c r="M36" s="793"/>
      <c r="N36" s="793"/>
    </row>
    <row r="37" spans="1:14" x14ac:dyDescent="0.2">
      <c r="A37" s="289"/>
      <c r="B37" s="289"/>
      <c r="E37" s="279"/>
      <c r="F37" s="289"/>
      <c r="G37" s="289"/>
      <c r="H37" s="289"/>
      <c r="I37" s="289"/>
      <c r="J37" s="289"/>
      <c r="K37" s="289"/>
      <c r="L37" s="289" t="s">
        <v>719</v>
      </c>
      <c r="M37" s="289"/>
      <c r="N37" s="289"/>
    </row>
    <row r="39" spans="1:14" x14ac:dyDescent="0.2">
      <c r="A39" s="785"/>
      <c r="B39" s="785"/>
      <c r="C39" s="785"/>
      <c r="D39" s="785"/>
      <c r="E39" s="785"/>
      <c r="F39" s="785"/>
      <c r="G39" s="785"/>
      <c r="H39" s="785"/>
      <c r="I39" s="785"/>
      <c r="J39" s="785"/>
      <c r="K39" s="785"/>
      <c r="L39" s="785"/>
      <c r="M39" s="785"/>
      <c r="N39" s="785"/>
    </row>
  </sheetData>
  <mergeCells count="18">
    <mergeCell ref="O8:P8"/>
    <mergeCell ref="I8:N8"/>
    <mergeCell ref="A6:N6"/>
    <mergeCell ref="D1:E1"/>
    <mergeCell ref="M1:N1"/>
    <mergeCell ref="A2:N2"/>
    <mergeCell ref="A3:N3"/>
    <mergeCell ref="A4:P4"/>
    <mergeCell ref="F35:N35"/>
    <mergeCell ref="E36:N36"/>
    <mergeCell ref="A39:N39"/>
    <mergeCell ref="A7:B7"/>
    <mergeCell ref="H7:N7"/>
    <mergeCell ref="A8:A9"/>
    <mergeCell ref="B8:B9"/>
    <mergeCell ref="C8:C9"/>
    <mergeCell ref="D8:D9"/>
    <mergeCell ref="E8:H8"/>
  </mergeCells>
  <printOptions horizontalCentered="1"/>
  <pageMargins left="0.70866141732283472" right="0.70866141732283472" top="0.23622047244094491" bottom="0" header="0.31496062992125984" footer="0.31496062992125984"/>
  <pageSetup paperSize="9" scale="9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1"/>
  <sheetViews>
    <sheetView topLeftCell="A7" zoomScale="90" zoomScaleNormal="90" zoomScaleSheetLayoutView="100" workbookViewId="0">
      <selection activeCell="A13" sqref="A13:N13"/>
    </sheetView>
  </sheetViews>
  <sheetFormatPr defaultRowHeight="15" x14ac:dyDescent="0.25"/>
  <cols>
    <col min="1" max="1" width="7.140625" style="74" customWidth="1"/>
    <col min="2" max="2" width="11.28515625" style="74" customWidth="1"/>
    <col min="3" max="4" width="8.5703125" style="74" customWidth="1"/>
    <col min="5" max="5" width="8.7109375" style="74" customWidth="1"/>
    <col min="6" max="6" width="8.5703125" style="74" customWidth="1"/>
    <col min="7" max="7" width="9.7109375" style="74" customWidth="1"/>
    <col min="8" max="8" width="10.28515625" style="74" customWidth="1"/>
    <col min="9" max="9" width="9.7109375" style="74" customWidth="1"/>
    <col min="10" max="10" width="9.28515625" style="74" customWidth="1"/>
    <col min="11" max="11" width="7" style="74" customWidth="1"/>
    <col min="12" max="12" width="7.28515625" style="74" customWidth="1"/>
    <col min="13" max="13" width="7.42578125" style="74" customWidth="1"/>
    <col min="14" max="14" width="7.85546875" style="74" customWidth="1"/>
    <col min="15" max="15" width="11.42578125" style="74" customWidth="1"/>
    <col min="16" max="16" width="12.28515625" style="74" customWidth="1"/>
    <col min="17" max="17" width="11.5703125" style="74" customWidth="1"/>
    <col min="18" max="18" width="16" style="74" customWidth="1"/>
    <col min="19" max="19" width="9" style="74" customWidth="1"/>
    <col min="20" max="20" width="9.140625" style="74" hidden="1" customWidth="1"/>
    <col min="21" max="16384" width="9.140625" style="74"/>
  </cols>
  <sheetData>
    <row r="1" spans="1:20" s="15" customFormat="1" ht="15.75" x14ac:dyDescent="0.25">
      <c r="G1" s="543" t="s">
        <v>0</v>
      </c>
      <c r="H1" s="543"/>
      <c r="I1" s="543"/>
      <c r="J1" s="543"/>
      <c r="K1" s="543"/>
      <c r="L1" s="543"/>
      <c r="M1" s="543"/>
      <c r="N1" s="39"/>
      <c r="O1" s="39"/>
      <c r="R1" s="42" t="s">
        <v>546</v>
      </c>
      <c r="S1" s="42"/>
    </row>
    <row r="2" spans="1:20" s="15" customFormat="1" ht="20.25" x14ac:dyDescent="0.3">
      <c r="B2" s="129"/>
      <c r="E2" s="544" t="s">
        <v>757</v>
      </c>
      <c r="F2" s="544"/>
      <c r="G2" s="544"/>
      <c r="H2" s="544"/>
      <c r="I2" s="544"/>
      <c r="J2" s="544"/>
      <c r="K2" s="544"/>
      <c r="L2" s="544"/>
      <c r="M2" s="544"/>
      <c r="N2" s="544"/>
      <c r="O2" s="544"/>
    </row>
    <row r="3" spans="1:20" s="15" customFormat="1" ht="20.25" x14ac:dyDescent="0.3">
      <c r="B3" s="128"/>
      <c r="C3" s="128"/>
      <c r="D3" s="128"/>
      <c r="E3" s="128"/>
      <c r="F3" s="128"/>
      <c r="G3" s="128"/>
      <c r="H3" s="128"/>
      <c r="I3" s="128"/>
      <c r="J3" s="128"/>
    </row>
    <row r="4" spans="1:20" ht="18" x14ac:dyDescent="0.25">
      <c r="B4" s="804" t="s">
        <v>770</v>
      </c>
      <c r="C4" s="804"/>
      <c r="D4" s="804"/>
      <c r="E4" s="804"/>
      <c r="F4" s="804"/>
      <c r="G4" s="804"/>
      <c r="H4" s="804"/>
      <c r="I4" s="804"/>
      <c r="J4" s="804"/>
      <c r="K4" s="804"/>
      <c r="L4" s="804"/>
      <c r="M4" s="804"/>
      <c r="N4" s="804"/>
      <c r="O4" s="804"/>
      <c r="P4" s="804"/>
      <c r="Q4" s="804"/>
      <c r="R4" s="804"/>
      <c r="S4" s="804"/>
      <c r="T4" s="804"/>
    </row>
    <row r="5" spans="1:20" x14ac:dyDescent="0.25">
      <c r="C5" s="75"/>
      <c r="D5" s="75"/>
      <c r="E5" s="75"/>
      <c r="F5" s="75"/>
      <c r="G5" s="75"/>
      <c r="H5" s="75"/>
      <c r="M5" s="75"/>
      <c r="N5" s="75"/>
      <c r="O5" s="75"/>
      <c r="P5" s="75"/>
      <c r="Q5" s="75"/>
      <c r="R5" s="75"/>
      <c r="S5" s="75"/>
      <c r="T5" s="75"/>
    </row>
    <row r="6" spans="1:20" x14ac:dyDescent="0.25">
      <c r="A6" s="546" t="s">
        <v>166</v>
      </c>
      <c r="B6" s="546"/>
    </row>
    <row r="7" spans="1:20" x14ac:dyDescent="0.25">
      <c r="B7" s="77"/>
    </row>
    <row r="8" spans="1:20" s="78" customFormat="1" ht="42" customHeight="1" x14ac:dyDescent="0.25">
      <c r="A8" s="521" t="s">
        <v>2</v>
      </c>
      <c r="B8" s="805" t="s">
        <v>3</v>
      </c>
      <c r="C8" s="810" t="s">
        <v>245</v>
      </c>
      <c r="D8" s="810"/>
      <c r="E8" s="810"/>
      <c r="F8" s="810"/>
      <c r="G8" s="807" t="s">
        <v>911</v>
      </c>
      <c r="H8" s="808"/>
      <c r="I8" s="808"/>
      <c r="J8" s="811"/>
      <c r="K8" s="807" t="s">
        <v>214</v>
      </c>
      <c r="L8" s="808"/>
      <c r="M8" s="808"/>
      <c r="N8" s="811"/>
      <c r="O8" s="807" t="s">
        <v>112</v>
      </c>
      <c r="P8" s="808"/>
      <c r="Q8" s="808"/>
      <c r="R8" s="809"/>
    </row>
    <row r="9" spans="1:20" s="79" customFormat="1" ht="37.5" customHeight="1" x14ac:dyDescent="0.25">
      <c r="A9" s="521"/>
      <c r="B9" s="806"/>
      <c r="C9" s="85" t="s">
        <v>98</v>
      </c>
      <c r="D9" s="85" t="s">
        <v>102</v>
      </c>
      <c r="E9" s="85" t="s">
        <v>103</v>
      </c>
      <c r="F9" s="85" t="s">
        <v>19</v>
      </c>
      <c r="G9" s="85" t="s">
        <v>98</v>
      </c>
      <c r="H9" s="85" t="s">
        <v>102</v>
      </c>
      <c r="I9" s="85" t="s">
        <v>103</v>
      </c>
      <c r="J9" s="85" t="s">
        <v>19</v>
      </c>
      <c r="K9" s="85" t="s">
        <v>98</v>
      </c>
      <c r="L9" s="85" t="s">
        <v>102</v>
      </c>
      <c r="M9" s="85" t="s">
        <v>103</v>
      </c>
      <c r="N9" s="85" t="s">
        <v>19</v>
      </c>
      <c r="O9" s="85" t="s">
        <v>145</v>
      </c>
      <c r="P9" s="85" t="s">
        <v>146</v>
      </c>
      <c r="Q9" s="163" t="s">
        <v>147</v>
      </c>
      <c r="R9" s="85" t="s">
        <v>148</v>
      </c>
      <c r="S9" s="122"/>
    </row>
    <row r="10" spans="1:20" s="346" customFormat="1" ht="16.149999999999999" customHeight="1" x14ac:dyDescent="0.2">
      <c r="A10" s="65">
        <v>1</v>
      </c>
      <c r="B10" s="152">
        <v>2</v>
      </c>
      <c r="C10" s="345">
        <v>3</v>
      </c>
      <c r="D10" s="345">
        <v>4</v>
      </c>
      <c r="E10" s="345">
        <v>5</v>
      </c>
      <c r="F10" s="345">
        <v>6</v>
      </c>
      <c r="G10" s="345">
        <v>7</v>
      </c>
      <c r="H10" s="345">
        <v>8</v>
      </c>
      <c r="I10" s="345">
        <v>9</v>
      </c>
      <c r="J10" s="345">
        <v>10</v>
      </c>
      <c r="K10" s="345">
        <v>11</v>
      </c>
      <c r="L10" s="345">
        <v>12</v>
      </c>
      <c r="M10" s="345">
        <v>13</v>
      </c>
      <c r="N10" s="345">
        <v>14</v>
      </c>
      <c r="O10" s="345">
        <v>15</v>
      </c>
      <c r="P10" s="345">
        <v>16</v>
      </c>
      <c r="Q10" s="345">
        <v>17</v>
      </c>
      <c r="R10" s="152">
        <v>18</v>
      </c>
    </row>
    <row r="11" spans="1:20" s="165" customFormat="1" ht="16.149999999999999" customHeight="1" x14ac:dyDescent="0.2">
      <c r="A11" s="377">
        <v>1</v>
      </c>
      <c r="B11" s="18" t="s">
        <v>922</v>
      </c>
      <c r="C11" s="438">
        <v>113</v>
      </c>
      <c r="D11" s="438">
        <v>2</v>
      </c>
      <c r="E11" s="438">
        <v>1</v>
      </c>
      <c r="F11" s="438">
        <v>116</v>
      </c>
      <c r="G11" s="438">
        <v>105</v>
      </c>
      <c r="H11" s="438">
        <v>2</v>
      </c>
      <c r="I11" s="438">
        <v>1</v>
      </c>
      <c r="J11" s="438">
        <f>SUM(G11:I11)</f>
        <v>108</v>
      </c>
      <c r="K11" s="438">
        <v>1</v>
      </c>
      <c r="L11" s="438">
        <v>0</v>
      </c>
      <c r="M11" s="438">
        <v>0</v>
      </c>
      <c r="N11" s="438">
        <v>1</v>
      </c>
      <c r="O11" s="439"/>
      <c r="P11" s="439"/>
      <c r="Q11" s="439"/>
      <c r="R11" s="440"/>
    </row>
    <row r="12" spans="1:20" s="165" customFormat="1" ht="16.149999999999999" customHeight="1" x14ac:dyDescent="0.2">
      <c r="A12" s="377">
        <v>2</v>
      </c>
      <c r="B12" s="18" t="s">
        <v>923</v>
      </c>
      <c r="C12" s="438">
        <v>144</v>
      </c>
      <c r="D12" s="438">
        <v>0</v>
      </c>
      <c r="E12" s="438">
        <v>4</v>
      </c>
      <c r="F12" s="438">
        <v>148</v>
      </c>
      <c r="G12" s="438">
        <v>88</v>
      </c>
      <c r="H12" s="438">
        <v>0</v>
      </c>
      <c r="I12" s="438">
        <v>4</v>
      </c>
      <c r="J12" s="438">
        <f t="shared" ref="J12:J14" si="0">SUM(G12:I12)</f>
        <v>92</v>
      </c>
      <c r="K12" s="438">
        <v>35</v>
      </c>
      <c r="L12" s="438">
        <v>0</v>
      </c>
      <c r="M12" s="438">
        <v>0</v>
      </c>
      <c r="N12" s="438">
        <v>35</v>
      </c>
      <c r="O12" s="439"/>
      <c r="P12" s="439"/>
      <c r="Q12" s="439"/>
      <c r="R12" s="440"/>
    </row>
    <row r="13" spans="1:20" s="165" customFormat="1" ht="16.149999999999999" customHeight="1" x14ac:dyDescent="0.2">
      <c r="A13" s="377">
        <v>3</v>
      </c>
      <c r="B13" s="18" t="s">
        <v>924</v>
      </c>
      <c r="C13" s="438">
        <v>51</v>
      </c>
      <c r="D13" s="438">
        <v>0</v>
      </c>
      <c r="E13" s="438">
        <v>0</v>
      </c>
      <c r="F13" s="438">
        <v>51</v>
      </c>
      <c r="G13" s="438">
        <v>51</v>
      </c>
      <c r="H13" s="438">
        <v>0</v>
      </c>
      <c r="I13" s="438">
        <v>0</v>
      </c>
      <c r="J13" s="438">
        <f t="shared" si="0"/>
        <v>51</v>
      </c>
      <c r="K13" s="438">
        <v>0</v>
      </c>
      <c r="L13" s="438">
        <v>0</v>
      </c>
      <c r="M13" s="438">
        <v>0</v>
      </c>
      <c r="N13" s="438">
        <v>0</v>
      </c>
      <c r="O13" s="439"/>
      <c r="P13" s="439"/>
      <c r="Q13" s="439"/>
      <c r="R13" s="440"/>
    </row>
    <row r="14" spans="1:20" s="165" customFormat="1" ht="16.149999999999999" customHeight="1" x14ac:dyDescent="0.25">
      <c r="A14" s="441" t="s">
        <v>19</v>
      </c>
      <c r="B14" s="442"/>
      <c r="C14" s="443">
        <f t="shared" ref="C14:I14" si="1">SUM(C11:C13)</f>
        <v>308</v>
      </c>
      <c r="D14" s="443">
        <f t="shared" si="1"/>
        <v>2</v>
      </c>
      <c r="E14" s="443">
        <f t="shared" si="1"/>
        <v>5</v>
      </c>
      <c r="F14" s="443">
        <f t="shared" si="1"/>
        <v>315</v>
      </c>
      <c r="G14" s="443">
        <f t="shared" si="1"/>
        <v>244</v>
      </c>
      <c r="H14" s="443">
        <f t="shared" si="1"/>
        <v>2</v>
      </c>
      <c r="I14" s="443">
        <f t="shared" si="1"/>
        <v>5</v>
      </c>
      <c r="J14" s="439">
        <f t="shared" si="0"/>
        <v>251</v>
      </c>
      <c r="K14" s="444">
        <f>SUM(K11:K13)</f>
        <v>36</v>
      </c>
      <c r="L14" s="444">
        <f>SUM(L11:L13)</f>
        <v>0</v>
      </c>
      <c r="M14" s="444">
        <f>SUM(M11:M13)</f>
        <v>0</v>
      </c>
      <c r="N14" s="444">
        <f>SUM(N11:N13)</f>
        <v>36</v>
      </c>
      <c r="O14" s="442"/>
      <c r="P14" s="442"/>
      <c r="Q14" s="442"/>
      <c r="R14" s="442"/>
    </row>
    <row r="15" spans="1:20" ht="15.75" x14ac:dyDescent="0.25">
      <c r="A15" s="293" t="s">
        <v>19</v>
      </c>
      <c r="B15" s="80"/>
      <c r="C15" s="80"/>
      <c r="D15" s="80"/>
      <c r="E15" s="80"/>
      <c r="F15" s="80"/>
      <c r="G15" s="80"/>
      <c r="H15" s="80"/>
      <c r="I15" s="80"/>
      <c r="J15" s="80"/>
      <c r="K15" s="80"/>
      <c r="L15" s="80"/>
      <c r="M15" s="80"/>
      <c r="N15" s="80"/>
      <c r="O15" s="80"/>
      <c r="P15" s="80"/>
      <c r="Q15" s="80"/>
      <c r="R15" s="80"/>
    </row>
    <row r="18" spans="1:19" s="15" customFormat="1" ht="12.75" x14ac:dyDescent="0.2">
      <c r="A18" s="14" t="s">
        <v>12</v>
      </c>
      <c r="G18" s="14"/>
      <c r="H18" s="14"/>
      <c r="K18" s="14"/>
      <c r="L18" s="14"/>
      <c r="M18" s="14"/>
      <c r="N18" s="14"/>
      <c r="O18" s="14"/>
      <c r="P18" s="556" t="s">
        <v>13</v>
      </c>
      <c r="Q18" s="556"/>
      <c r="R18" s="556"/>
      <c r="S18" s="556"/>
    </row>
    <row r="19" spans="1:19" s="15" customFormat="1" ht="12.75" customHeight="1" x14ac:dyDescent="0.2">
      <c r="J19" s="14"/>
      <c r="K19" s="547" t="s">
        <v>14</v>
      </c>
      <c r="L19" s="547"/>
      <c r="M19" s="547"/>
      <c r="N19" s="547"/>
      <c r="O19" s="547"/>
      <c r="P19" s="547"/>
      <c r="Q19" s="547"/>
      <c r="R19" s="547"/>
      <c r="S19" s="547"/>
    </row>
    <row r="20" spans="1:19" s="15" customFormat="1" ht="12.75" customHeight="1" x14ac:dyDescent="0.2">
      <c r="J20" s="547" t="s">
        <v>90</v>
      </c>
      <c r="K20" s="547"/>
      <c r="L20" s="547"/>
      <c r="M20" s="547"/>
      <c r="N20" s="547"/>
      <c r="O20" s="547"/>
      <c r="P20" s="547"/>
      <c r="Q20" s="547"/>
      <c r="R20" s="547"/>
      <c r="S20" s="547"/>
    </row>
    <row r="21" spans="1:19" s="15" customFormat="1" ht="12.75" x14ac:dyDescent="0.2">
      <c r="A21" s="14"/>
      <c r="B21" s="14"/>
      <c r="K21" s="14"/>
      <c r="L21" s="14"/>
      <c r="M21" s="14"/>
      <c r="N21" s="35" t="s">
        <v>87</v>
      </c>
      <c r="O21" s="35"/>
      <c r="P21" s="35"/>
      <c r="Q21" s="35"/>
      <c r="R21" s="35"/>
      <c r="S21" s="35"/>
    </row>
  </sheetData>
  <mergeCells count="13">
    <mergeCell ref="J20:S20"/>
    <mergeCell ref="C8:F8"/>
    <mergeCell ref="K8:N8"/>
    <mergeCell ref="G8:J8"/>
    <mergeCell ref="P18:S18"/>
    <mergeCell ref="K19:S19"/>
    <mergeCell ref="B4:T4"/>
    <mergeCell ref="A6:B6"/>
    <mergeCell ref="A8:A9"/>
    <mergeCell ref="B8:B9"/>
    <mergeCell ref="G1:M1"/>
    <mergeCell ref="E2:O2"/>
    <mergeCell ref="O8:R8"/>
  </mergeCells>
  <phoneticPr fontId="0" type="noConversion"/>
  <printOptions horizontalCentered="1"/>
  <pageMargins left="0.70866141732283472" right="0.70866141732283472" top="0.23622047244094491" bottom="0" header="0.31496062992125984" footer="0.31496062992125984"/>
  <pageSetup paperSize="9" scale="7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32"/>
  <sheetViews>
    <sheetView topLeftCell="E1" zoomScale="70" zoomScaleNormal="70" zoomScaleSheetLayoutView="90" workbookViewId="0">
      <selection activeCell="AB28" sqref="AB28"/>
    </sheetView>
  </sheetViews>
  <sheetFormatPr defaultRowHeight="15" x14ac:dyDescent="0.25"/>
  <cols>
    <col min="1" max="1" width="7.28515625" style="74" customWidth="1"/>
    <col min="2" max="2" width="14.140625" style="74" customWidth="1"/>
    <col min="3" max="3" width="15.42578125" style="74" customWidth="1"/>
    <col min="4" max="4" width="14.85546875" style="74" customWidth="1"/>
    <col min="5" max="5" width="11.85546875" style="74" customWidth="1"/>
    <col min="6" max="6" width="9.85546875" style="74" customWidth="1"/>
    <col min="7" max="7" width="12.7109375" style="74" customWidth="1"/>
    <col min="8" max="9" width="11" style="74" customWidth="1"/>
    <col min="10" max="10" width="14.140625" style="74" customWidth="1"/>
    <col min="11" max="11" width="12.28515625" style="74" customWidth="1"/>
    <col min="12" max="12" width="13.140625" style="74" customWidth="1"/>
    <col min="13" max="13" width="9.7109375" style="74" customWidth="1"/>
    <col min="14" max="14" width="9.5703125" style="74" customWidth="1"/>
    <col min="15" max="15" width="12.7109375" style="74" customWidth="1"/>
    <col min="16" max="16" width="13.28515625" style="74" customWidth="1"/>
    <col min="17" max="17" width="11.28515625" style="74" customWidth="1"/>
    <col min="18" max="18" width="9.28515625" style="74" customWidth="1"/>
    <col min="19" max="19" width="9.140625" style="74"/>
    <col min="20" max="20" width="12.28515625" style="74" customWidth="1"/>
    <col min="21" max="16384" width="9.140625" style="74"/>
  </cols>
  <sheetData>
    <row r="1" spans="1:20" s="15" customFormat="1" ht="15.75" x14ac:dyDescent="0.25">
      <c r="C1" s="44"/>
      <c r="D1" s="44"/>
      <c r="E1" s="44"/>
      <c r="F1" s="44"/>
      <c r="G1" s="44"/>
      <c r="H1" s="44"/>
      <c r="I1" s="110" t="s">
        <v>0</v>
      </c>
      <c r="J1" s="44"/>
      <c r="Q1" s="670" t="s">
        <v>547</v>
      </c>
      <c r="R1" s="670"/>
    </row>
    <row r="2" spans="1:20" s="15" customFormat="1" ht="20.25" x14ac:dyDescent="0.3">
      <c r="G2" s="544" t="s">
        <v>757</v>
      </c>
      <c r="H2" s="544"/>
      <c r="I2" s="544"/>
      <c r="J2" s="544"/>
      <c r="K2" s="544"/>
      <c r="L2" s="544"/>
      <c r="M2" s="544"/>
      <c r="N2" s="43"/>
      <c r="O2" s="43"/>
      <c r="P2" s="43"/>
      <c r="Q2" s="43"/>
    </row>
    <row r="3" spans="1:20" s="15" customFormat="1" ht="20.25" x14ac:dyDescent="0.3">
      <c r="G3" s="128"/>
      <c r="H3" s="128"/>
      <c r="I3" s="128"/>
      <c r="J3" s="128"/>
      <c r="K3" s="128"/>
      <c r="L3" s="128"/>
      <c r="M3" s="128"/>
      <c r="N3" s="43"/>
      <c r="O3" s="43"/>
      <c r="P3" s="43"/>
      <c r="Q3" s="43"/>
    </row>
    <row r="4" spans="1:20" ht="18" x14ac:dyDescent="0.25">
      <c r="B4" s="813" t="s">
        <v>771</v>
      </c>
      <c r="C4" s="813"/>
      <c r="D4" s="813"/>
      <c r="E4" s="813"/>
      <c r="F4" s="813"/>
      <c r="G4" s="813"/>
      <c r="H4" s="813"/>
      <c r="I4" s="813"/>
      <c r="J4" s="813"/>
      <c r="K4" s="813"/>
      <c r="L4" s="813"/>
      <c r="M4" s="813"/>
      <c r="N4" s="813"/>
      <c r="O4" s="813"/>
      <c r="P4" s="813"/>
      <c r="Q4" s="813"/>
      <c r="R4" s="813"/>
      <c r="S4" s="813"/>
      <c r="T4" s="813"/>
    </row>
    <row r="5" spans="1:20" ht="15.75" x14ac:dyDescent="0.25">
      <c r="C5" s="75"/>
      <c r="D5" s="76"/>
      <c r="E5" s="75"/>
      <c r="F5" s="75"/>
      <c r="G5" s="75"/>
      <c r="H5" s="75"/>
      <c r="I5" s="75"/>
      <c r="J5" s="75"/>
      <c r="K5" s="75"/>
      <c r="L5" s="75"/>
      <c r="M5" s="75"/>
      <c r="N5" s="75"/>
      <c r="O5" s="75"/>
      <c r="P5" s="75"/>
      <c r="Q5" s="75"/>
      <c r="R5" s="75"/>
      <c r="S5" s="75"/>
      <c r="T5" s="75"/>
    </row>
    <row r="6" spans="1:20" x14ac:dyDescent="0.25">
      <c r="A6" s="86" t="s">
        <v>167</v>
      </c>
    </row>
    <row r="7" spans="1:20" x14ac:dyDescent="0.25">
      <c r="B7" s="77"/>
      <c r="Q7" s="117" t="s">
        <v>142</v>
      </c>
    </row>
    <row r="8" spans="1:20" s="78" customFormat="1" ht="32.450000000000003" customHeight="1" x14ac:dyDescent="0.25">
      <c r="A8" s="521" t="s">
        <v>2</v>
      </c>
      <c r="B8" s="805" t="s">
        <v>3</v>
      </c>
      <c r="C8" s="810" t="s">
        <v>460</v>
      </c>
      <c r="D8" s="810"/>
      <c r="E8" s="810"/>
      <c r="F8" s="810"/>
      <c r="G8" s="810" t="s">
        <v>461</v>
      </c>
      <c r="H8" s="810"/>
      <c r="I8" s="810"/>
      <c r="J8" s="810"/>
      <c r="K8" s="810" t="s">
        <v>462</v>
      </c>
      <c r="L8" s="810"/>
      <c r="M8" s="810"/>
      <c r="N8" s="810"/>
      <c r="O8" s="810" t="s">
        <v>463</v>
      </c>
      <c r="P8" s="810"/>
      <c r="Q8" s="810"/>
      <c r="R8" s="805"/>
      <c r="S8" s="812" t="s">
        <v>165</v>
      </c>
    </row>
    <row r="9" spans="1:20" s="79" customFormat="1" ht="75" customHeight="1" x14ac:dyDescent="0.25">
      <c r="A9" s="521"/>
      <c r="B9" s="806"/>
      <c r="C9" s="85" t="s">
        <v>162</v>
      </c>
      <c r="D9" s="132" t="s">
        <v>164</v>
      </c>
      <c r="E9" s="85" t="s">
        <v>141</v>
      </c>
      <c r="F9" s="132" t="s">
        <v>163</v>
      </c>
      <c r="G9" s="85" t="s">
        <v>246</v>
      </c>
      <c r="H9" s="132" t="s">
        <v>164</v>
      </c>
      <c r="I9" s="85" t="s">
        <v>141</v>
      </c>
      <c r="J9" s="132" t="s">
        <v>163</v>
      </c>
      <c r="K9" s="85" t="s">
        <v>246</v>
      </c>
      <c r="L9" s="132" t="s">
        <v>164</v>
      </c>
      <c r="M9" s="85" t="s">
        <v>141</v>
      </c>
      <c r="N9" s="132" t="s">
        <v>163</v>
      </c>
      <c r="O9" s="85" t="s">
        <v>246</v>
      </c>
      <c r="P9" s="132" t="s">
        <v>164</v>
      </c>
      <c r="Q9" s="85" t="s">
        <v>141</v>
      </c>
      <c r="R9" s="133" t="s">
        <v>163</v>
      </c>
      <c r="S9" s="812"/>
    </row>
    <row r="10" spans="1:20" s="79" customFormat="1" ht="16.149999999999999" customHeight="1" x14ac:dyDescent="0.25">
      <c r="A10" s="5">
        <v>1</v>
      </c>
      <c r="B10" s="84">
        <v>2</v>
      </c>
      <c r="C10" s="73">
        <v>3</v>
      </c>
      <c r="D10" s="73">
        <v>4</v>
      </c>
      <c r="E10" s="73">
        <v>5</v>
      </c>
      <c r="F10" s="73">
        <v>6</v>
      </c>
      <c r="G10" s="73">
        <v>7</v>
      </c>
      <c r="H10" s="73">
        <v>8</v>
      </c>
      <c r="I10" s="73">
        <v>9</v>
      </c>
      <c r="J10" s="73">
        <v>10</v>
      </c>
      <c r="K10" s="73">
        <v>11</v>
      </c>
      <c r="L10" s="73">
        <v>12</v>
      </c>
      <c r="M10" s="73">
        <v>13</v>
      </c>
      <c r="N10" s="73">
        <v>14</v>
      </c>
      <c r="O10" s="73">
        <v>15</v>
      </c>
      <c r="P10" s="73">
        <v>16</v>
      </c>
      <c r="Q10" s="73">
        <v>17</v>
      </c>
      <c r="R10" s="124">
        <v>18</v>
      </c>
      <c r="S10" s="131">
        <v>19</v>
      </c>
    </row>
    <row r="11" spans="1:20" s="79" customFormat="1" ht="16.149999999999999" customHeight="1" x14ac:dyDescent="0.25">
      <c r="A11" s="377">
        <v>1</v>
      </c>
      <c r="B11" s="440"/>
      <c r="C11" s="445"/>
      <c r="D11" s="445"/>
      <c r="E11" s="445"/>
      <c r="F11" s="445"/>
      <c r="G11" s="445"/>
      <c r="H11" s="445"/>
      <c r="I11" s="445"/>
      <c r="J11" s="445"/>
      <c r="K11" s="445"/>
      <c r="L11" s="445"/>
      <c r="M11" s="445"/>
      <c r="N11" s="445"/>
      <c r="O11" s="445"/>
      <c r="P11" s="445"/>
      <c r="Q11" s="445"/>
      <c r="R11" s="446"/>
      <c r="S11" s="447"/>
    </row>
    <row r="12" spans="1:20" s="79" customFormat="1" ht="16.149999999999999" customHeight="1" x14ac:dyDescent="0.25">
      <c r="A12" s="377">
        <v>2</v>
      </c>
      <c r="B12" s="440"/>
      <c r="C12" s="445"/>
      <c r="D12" s="445"/>
      <c r="E12" s="445"/>
      <c r="F12" s="445"/>
      <c r="G12" s="445"/>
      <c r="H12" s="445"/>
      <c r="I12" s="445"/>
      <c r="J12" s="445"/>
      <c r="K12" s="445"/>
      <c r="L12" s="445"/>
      <c r="M12" s="445"/>
      <c r="N12" s="445"/>
      <c r="O12" s="445"/>
      <c r="P12" s="445"/>
      <c r="Q12" s="445"/>
      <c r="R12" s="446"/>
      <c r="S12" s="447"/>
    </row>
    <row r="13" spans="1:20" s="79" customFormat="1" ht="16.149999999999999" customHeight="1" x14ac:dyDescent="0.25">
      <c r="A13" s="377">
        <v>3</v>
      </c>
      <c r="B13" s="440"/>
      <c r="C13" s="445"/>
      <c r="D13" s="445"/>
      <c r="E13" s="445"/>
      <c r="F13" s="445"/>
      <c r="G13" s="445"/>
      <c r="H13" s="445"/>
      <c r="I13" s="445"/>
      <c r="J13" s="445"/>
      <c r="K13" s="445"/>
      <c r="L13" s="445"/>
      <c r="M13" s="445"/>
      <c r="N13" s="445"/>
      <c r="O13" s="445"/>
      <c r="P13" s="445"/>
      <c r="Q13" s="445"/>
      <c r="R13" s="446"/>
      <c r="S13" s="447"/>
    </row>
    <row r="14" spans="1:20" s="79" customFormat="1" ht="16.149999999999999" customHeight="1" x14ac:dyDescent="0.25">
      <c r="A14" s="377">
        <v>4</v>
      </c>
      <c r="B14" s="440"/>
      <c r="C14" s="445"/>
      <c r="D14" s="445"/>
      <c r="E14" s="445"/>
      <c r="F14" s="445"/>
      <c r="G14" s="445"/>
      <c r="H14" s="445"/>
      <c r="I14" s="445"/>
      <c r="J14" s="445"/>
      <c r="K14" s="445"/>
      <c r="L14" s="445"/>
      <c r="M14" s="445"/>
      <c r="N14" s="445"/>
      <c r="O14" s="445"/>
      <c r="P14" s="445"/>
      <c r="Q14" s="445"/>
      <c r="R14" s="446"/>
      <c r="S14" s="447"/>
    </row>
    <row r="15" spans="1:20" s="79" customFormat="1" ht="16.149999999999999" customHeight="1" x14ac:dyDescent="0.25">
      <c r="A15" s="377">
        <v>5</v>
      </c>
      <c r="B15" s="440"/>
      <c r="C15" s="445"/>
      <c r="D15" s="445"/>
      <c r="E15" s="445"/>
      <c r="F15" s="445"/>
      <c r="G15" s="445"/>
      <c r="H15" s="445"/>
      <c r="I15" s="445"/>
      <c r="J15" s="445"/>
      <c r="K15" s="445"/>
      <c r="L15" s="445"/>
      <c r="M15" s="445"/>
      <c r="N15" s="445"/>
      <c r="O15" s="445"/>
      <c r="P15" s="445"/>
      <c r="Q15" s="445"/>
      <c r="R15" s="446"/>
      <c r="S15" s="447"/>
    </row>
    <row r="16" spans="1:20" s="79" customFormat="1" ht="16.149999999999999" customHeight="1" x14ac:dyDescent="0.25">
      <c r="A16" s="377">
        <v>6</v>
      </c>
      <c r="B16" s="440"/>
      <c r="C16" s="445"/>
      <c r="D16" s="445"/>
      <c r="E16" s="445"/>
      <c r="F16" s="445"/>
      <c r="G16" s="445"/>
      <c r="H16" s="445"/>
      <c r="I16" s="445"/>
      <c r="J16" s="445"/>
      <c r="K16" s="445"/>
      <c r="L16" s="445"/>
      <c r="M16" s="445"/>
      <c r="N16" s="445"/>
      <c r="O16" s="445"/>
      <c r="P16" s="445"/>
      <c r="Q16" s="445"/>
      <c r="R16" s="446"/>
      <c r="S16" s="447"/>
    </row>
    <row r="17" spans="1:45" s="79" customFormat="1" ht="16.149999999999999" customHeight="1" x14ac:dyDescent="0.25">
      <c r="A17" s="377">
        <v>7</v>
      </c>
      <c r="B17" s="440"/>
      <c r="C17" s="445"/>
      <c r="D17" s="445"/>
      <c r="E17" s="445"/>
      <c r="F17" s="445"/>
      <c r="G17" s="445"/>
      <c r="H17" s="445"/>
      <c r="I17" s="445"/>
      <c r="J17" s="445"/>
      <c r="K17" s="445"/>
      <c r="L17" s="445"/>
      <c r="M17" s="445"/>
      <c r="N17" s="445"/>
      <c r="O17" s="445"/>
      <c r="P17" s="445"/>
      <c r="Q17" s="445"/>
      <c r="R17" s="446"/>
      <c r="S17" s="447"/>
    </row>
    <row r="18" spans="1:45" x14ac:dyDescent="0.25">
      <c r="A18" s="377">
        <v>8</v>
      </c>
      <c r="B18" s="448"/>
      <c r="C18" s="442"/>
      <c r="D18" s="442"/>
      <c r="E18" s="442"/>
      <c r="F18" s="442"/>
      <c r="G18" s="442"/>
      <c r="H18" s="442"/>
      <c r="I18" s="442"/>
      <c r="J18" s="442"/>
      <c r="K18" s="442"/>
      <c r="L18" s="442"/>
      <c r="M18" s="442"/>
      <c r="N18" s="442"/>
      <c r="O18" s="442"/>
      <c r="P18" s="442"/>
      <c r="Q18" s="442"/>
      <c r="R18" s="442"/>
      <c r="S18" s="442"/>
    </row>
    <row r="19" spans="1:45" x14ac:dyDescent="0.25">
      <c r="A19" s="377">
        <v>9</v>
      </c>
      <c r="B19" s="449"/>
      <c r="C19" s="442"/>
      <c r="D19" s="442"/>
      <c r="E19" s="442"/>
      <c r="F19" s="442"/>
      <c r="G19" s="442"/>
      <c r="H19" s="442"/>
      <c r="I19" s="442"/>
      <c r="J19" s="442"/>
      <c r="K19" s="442"/>
      <c r="L19" s="442"/>
      <c r="M19" s="442"/>
      <c r="N19" s="442"/>
      <c r="O19" s="442"/>
      <c r="P19" s="442"/>
      <c r="Q19" s="442"/>
      <c r="R19" s="442"/>
      <c r="S19" s="442"/>
    </row>
    <row r="20" spans="1:45" x14ac:dyDescent="0.25">
      <c r="A20" s="377">
        <v>10</v>
      </c>
      <c r="B20" s="449"/>
      <c r="C20" s="442"/>
      <c r="D20" s="442"/>
      <c r="E20" s="442"/>
      <c r="F20" s="442"/>
      <c r="G20" s="442"/>
      <c r="H20" s="442"/>
      <c r="I20" s="442"/>
      <c r="J20" s="442"/>
      <c r="K20" s="442"/>
      <c r="L20" s="442"/>
      <c r="M20" s="442"/>
      <c r="N20" s="442"/>
      <c r="O20" s="442"/>
      <c r="P20" s="442"/>
      <c r="Q20" s="442"/>
      <c r="R20" s="442"/>
      <c r="S20" s="442"/>
    </row>
    <row r="21" spans="1:45" x14ac:dyDescent="0.25">
      <c r="A21" s="377">
        <v>11</v>
      </c>
      <c r="B21" s="449"/>
      <c r="C21" s="442"/>
      <c r="D21" s="442"/>
      <c r="E21" s="442"/>
      <c r="F21" s="442"/>
      <c r="G21" s="442"/>
      <c r="H21" s="442"/>
      <c r="I21" s="442"/>
      <c r="J21" s="442"/>
      <c r="K21" s="442"/>
      <c r="L21" s="442"/>
      <c r="M21" s="442"/>
      <c r="N21" s="442"/>
      <c r="O21" s="442"/>
      <c r="P21" s="442"/>
      <c r="Q21" s="442"/>
      <c r="R21" s="442"/>
      <c r="S21" s="442"/>
    </row>
    <row r="22" spans="1:45" s="80" customFormat="1" x14ac:dyDescent="0.25">
      <c r="A22" s="377">
        <v>12</v>
      </c>
      <c r="B22" s="449"/>
      <c r="C22" s="442"/>
      <c r="D22" s="442"/>
      <c r="E22" s="442"/>
      <c r="F22" s="442"/>
      <c r="G22" s="442"/>
      <c r="H22" s="442"/>
      <c r="I22" s="442"/>
      <c r="J22" s="442"/>
      <c r="K22" s="442"/>
      <c r="L22" s="442"/>
      <c r="M22" s="442"/>
      <c r="N22" s="442"/>
      <c r="O22" s="442"/>
      <c r="P22" s="442"/>
      <c r="Q22" s="442"/>
      <c r="R22" s="442"/>
      <c r="S22" s="442"/>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x14ac:dyDescent="0.25">
      <c r="A23" s="377">
        <v>13</v>
      </c>
      <c r="B23" s="442"/>
      <c r="C23" s="442"/>
      <c r="D23" s="442"/>
      <c r="E23" s="442"/>
      <c r="F23" s="442"/>
      <c r="G23" s="442"/>
      <c r="H23" s="442"/>
      <c r="I23" s="442"/>
      <c r="J23" s="442"/>
      <c r="K23" s="442"/>
      <c r="L23" s="442"/>
      <c r="M23" s="442"/>
      <c r="N23" s="442"/>
      <c r="O23" s="442"/>
      <c r="P23" s="442"/>
      <c r="Q23" s="442"/>
      <c r="R23" s="442"/>
      <c r="S23" s="442"/>
    </row>
    <row r="24" spans="1:45" x14ac:dyDescent="0.25">
      <c r="A24" s="377">
        <v>14</v>
      </c>
      <c r="B24" s="442"/>
      <c r="C24" s="442"/>
      <c r="D24" s="442"/>
      <c r="E24" s="442"/>
      <c r="F24" s="442"/>
      <c r="G24" s="442"/>
      <c r="H24" s="442"/>
      <c r="I24" s="442"/>
      <c r="J24" s="442"/>
      <c r="K24" s="442"/>
      <c r="L24" s="442"/>
      <c r="M24" s="442"/>
      <c r="N24" s="442"/>
      <c r="O24" s="442"/>
      <c r="P24" s="442"/>
      <c r="Q24" s="442"/>
      <c r="R24" s="442"/>
      <c r="S24" s="442"/>
    </row>
    <row r="25" spans="1:45" x14ac:dyDescent="0.25">
      <c r="A25" s="450" t="s">
        <v>7</v>
      </c>
      <c r="B25" s="442"/>
      <c r="C25" s="442"/>
      <c r="D25" s="442"/>
      <c r="E25" s="442"/>
      <c r="F25" s="442"/>
      <c r="G25" s="442"/>
      <c r="H25" s="442"/>
      <c r="I25" s="442"/>
      <c r="J25" s="442"/>
      <c r="K25" s="442"/>
      <c r="L25" s="442"/>
      <c r="M25" s="442"/>
      <c r="N25" s="442"/>
      <c r="O25" s="442"/>
      <c r="P25" s="442"/>
      <c r="Q25" s="442"/>
      <c r="R25" s="442"/>
      <c r="S25" s="442"/>
    </row>
    <row r="26" spans="1:45" x14ac:dyDescent="0.25">
      <c r="A26" s="450" t="s">
        <v>7</v>
      </c>
      <c r="B26" s="442"/>
      <c r="C26" s="442"/>
      <c r="D26" s="442"/>
      <c r="E26" s="442"/>
      <c r="F26" s="442"/>
      <c r="G26" s="442"/>
      <c r="H26" s="442"/>
      <c r="I26" s="442"/>
      <c r="J26" s="442"/>
      <c r="K26" s="442"/>
      <c r="L26" s="442"/>
      <c r="M26" s="442"/>
      <c r="N26" s="442"/>
      <c r="O26" s="442"/>
      <c r="P26" s="442"/>
      <c r="Q26" s="442"/>
      <c r="R26" s="442"/>
      <c r="S26" s="442"/>
    </row>
    <row r="27" spans="1:45" x14ac:dyDescent="0.25">
      <c r="A27" s="451" t="s">
        <v>19</v>
      </c>
      <c r="B27" s="442"/>
      <c r="C27" s="442"/>
      <c r="D27" s="442"/>
      <c r="E27" s="442"/>
      <c r="F27" s="442"/>
      <c r="G27" s="442"/>
      <c r="H27" s="442"/>
      <c r="I27" s="442"/>
      <c r="J27" s="442"/>
      <c r="K27" s="442"/>
      <c r="L27" s="442"/>
      <c r="M27" s="442"/>
      <c r="N27" s="442"/>
      <c r="O27" s="442"/>
      <c r="P27" s="442"/>
      <c r="Q27" s="442"/>
      <c r="R27" s="442"/>
      <c r="S27" s="442"/>
    </row>
    <row r="28" spans="1:45" x14ac:dyDescent="0.25">
      <c r="A28" s="294" t="s">
        <v>497</v>
      </c>
      <c r="B28" s="81"/>
      <c r="C28" s="81"/>
      <c r="D28" s="81"/>
      <c r="E28" s="81"/>
      <c r="F28" s="81"/>
      <c r="G28" s="81"/>
      <c r="H28" s="81"/>
      <c r="I28" s="81"/>
      <c r="J28" s="81"/>
      <c r="K28" s="81"/>
      <c r="L28" s="81"/>
      <c r="M28" s="81"/>
      <c r="N28" s="81"/>
      <c r="O28" s="81"/>
      <c r="P28" s="81"/>
      <c r="Q28" s="81"/>
      <c r="R28" s="81"/>
      <c r="S28" s="81"/>
    </row>
    <row r="29" spans="1:45" s="15" customFormat="1" ht="12.75" x14ac:dyDescent="0.2">
      <c r="A29" s="14" t="s">
        <v>12</v>
      </c>
      <c r="G29" s="14"/>
      <c r="H29" s="14"/>
      <c r="K29" s="14"/>
      <c r="L29" s="14"/>
      <c r="M29" s="14"/>
      <c r="N29" s="14"/>
      <c r="O29" s="14"/>
      <c r="P29" s="14"/>
      <c r="Q29" s="14"/>
      <c r="R29" s="571" t="s">
        <v>13</v>
      </c>
      <c r="S29" s="571"/>
    </row>
    <row r="30" spans="1:45" s="15" customFormat="1" ht="12.75" customHeight="1" x14ac:dyDescent="0.2">
      <c r="J30" s="14"/>
      <c r="K30" s="674" t="s">
        <v>14</v>
      </c>
      <c r="L30" s="674"/>
      <c r="M30" s="674"/>
      <c r="N30" s="674"/>
      <c r="O30" s="674"/>
      <c r="P30" s="674"/>
      <c r="Q30" s="674"/>
      <c r="R30" s="674"/>
      <c r="S30" s="674"/>
    </row>
    <row r="31" spans="1:45" s="15" customFormat="1" ht="12.75" customHeight="1" x14ac:dyDescent="0.2">
      <c r="J31" s="674" t="s">
        <v>90</v>
      </c>
      <c r="K31" s="674"/>
      <c r="L31" s="674"/>
      <c r="M31" s="674"/>
      <c r="N31" s="674"/>
      <c r="O31" s="674"/>
      <c r="P31" s="674"/>
      <c r="Q31" s="674"/>
      <c r="R31" s="674"/>
      <c r="S31" s="674"/>
    </row>
    <row r="32" spans="1:45" s="15" customFormat="1" ht="12.75" x14ac:dyDescent="0.2">
      <c r="A32" s="14"/>
      <c r="B32" s="14"/>
      <c r="K32" s="14"/>
      <c r="L32" s="14"/>
      <c r="M32" s="14"/>
      <c r="N32" s="14"/>
      <c r="O32" s="14"/>
      <c r="P32" s="14"/>
      <c r="Q32" s="546" t="s">
        <v>87</v>
      </c>
      <c r="R32" s="546"/>
      <c r="S32" s="546"/>
    </row>
  </sheetData>
  <mergeCells count="14">
    <mergeCell ref="Q1:R1"/>
    <mergeCell ref="B4:T4"/>
    <mergeCell ref="R29:S29"/>
    <mergeCell ref="K30:S30"/>
    <mergeCell ref="G2:M2"/>
    <mergeCell ref="Q32:S32"/>
    <mergeCell ref="J31:S31"/>
    <mergeCell ref="S8:S9"/>
    <mergeCell ref="O8:R8"/>
    <mergeCell ref="A8:A9"/>
    <mergeCell ref="B8:B9"/>
    <mergeCell ref="C8:F8"/>
    <mergeCell ref="G8:J8"/>
    <mergeCell ref="K8:N8"/>
  </mergeCells>
  <phoneticPr fontId="0" type="noConversion"/>
  <printOptions horizontalCentered="1"/>
  <pageMargins left="0.70866141732283472" right="0.70866141732283472" top="0.23622047244094491" bottom="0" header="0.31496062992125984" footer="0.31496062992125984"/>
  <pageSetup paperSize="9" scale="6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34"/>
  <sheetViews>
    <sheetView topLeftCell="A7" zoomScale="80" zoomScaleNormal="80" zoomScaleSheetLayoutView="100" workbookViewId="0">
      <selection activeCell="E16" sqref="E16"/>
    </sheetView>
  </sheetViews>
  <sheetFormatPr defaultRowHeight="15" x14ac:dyDescent="0.25"/>
  <cols>
    <col min="1" max="1" width="9.140625" style="74"/>
    <col min="2" max="2" width="25.140625" style="74" customWidth="1"/>
    <col min="3" max="3" width="17.5703125" style="74" customWidth="1"/>
    <col min="4" max="4" width="19.7109375" style="74" customWidth="1"/>
    <col min="5" max="5" width="18.140625" style="74" customWidth="1"/>
    <col min="6" max="6" width="15.42578125" style="74" customWidth="1"/>
    <col min="7" max="7" width="15.7109375" style="74" customWidth="1"/>
    <col min="8" max="8" width="12.28515625" style="74" customWidth="1"/>
    <col min="9" max="16384" width="9.140625" style="74"/>
  </cols>
  <sheetData>
    <row r="1" spans="1:9" s="15" customFormat="1" x14ac:dyDescent="0.2">
      <c r="C1" s="44"/>
      <c r="D1" s="44"/>
      <c r="E1" s="44"/>
      <c r="F1" s="670" t="s">
        <v>710</v>
      </c>
      <c r="G1" s="670"/>
    </row>
    <row r="2" spans="1:9" s="15" customFormat="1" ht="30.75" customHeight="1" x14ac:dyDescent="0.3">
      <c r="B2" s="544" t="s">
        <v>757</v>
      </c>
      <c r="C2" s="544"/>
      <c r="D2" s="544"/>
      <c r="E2" s="544"/>
      <c r="F2" s="544"/>
      <c r="G2" s="43"/>
      <c r="H2" s="43"/>
      <c r="I2" s="43"/>
    </row>
    <row r="3" spans="1:9" s="15" customFormat="1" ht="20.25" x14ac:dyDescent="0.3">
      <c r="G3" s="128"/>
    </row>
    <row r="4" spans="1:9" ht="18" x14ac:dyDescent="0.25">
      <c r="B4" s="804" t="s">
        <v>713</v>
      </c>
      <c r="C4" s="804"/>
      <c r="D4" s="804"/>
      <c r="E4" s="804"/>
      <c r="F4" s="804"/>
      <c r="G4" s="804"/>
      <c r="H4" s="804"/>
    </row>
    <row r="5" spans="1:9" ht="15.75" x14ac:dyDescent="0.25">
      <c r="C5" s="75"/>
      <c r="D5" s="76"/>
      <c r="E5" s="75"/>
      <c r="F5" s="75"/>
      <c r="G5" s="75"/>
      <c r="H5" s="75"/>
    </row>
    <row r="6" spans="1:9" x14ac:dyDescent="0.25">
      <c r="A6" s="86" t="s">
        <v>167</v>
      </c>
    </row>
    <row r="7" spans="1:9" x14ac:dyDescent="0.25">
      <c r="B7" s="331"/>
    </row>
    <row r="8" spans="1:9" s="79" customFormat="1" ht="30.75" customHeight="1" x14ac:dyDescent="0.25">
      <c r="A8" s="814" t="s">
        <v>2</v>
      </c>
      <c r="B8" s="815" t="s">
        <v>3</v>
      </c>
      <c r="C8" s="815" t="s">
        <v>859</v>
      </c>
      <c r="D8" s="816" t="s">
        <v>860</v>
      </c>
      <c r="E8" s="815" t="s">
        <v>709</v>
      </c>
      <c r="F8" s="815"/>
      <c r="G8" s="815"/>
    </row>
    <row r="9" spans="1:9" s="79" customFormat="1" ht="48.75" customHeight="1" x14ac:dyDescent="0.25">
      <c r="A9" s="814"/>
      <c r="B9" s="815"/>
      <c r="C9" s="815"/>
      <c r="D9" s="817"/>
      <c r="E9" s="333" t="s">
        <v>714</v>
      </c>
      <c r="F9" s="333" t="s">
        <v>708</v>
      </c>
      <c r="G9" s="333" t="s">
        <v>19</v>
      </c>
    </row>
    <row r="10" spans="1:9" s="79" customFormat="1" ht="16.149999999999999" customHeight="1" x14ac:dyDescent="0.25">
      <c r="A10" s="65">
        <v>1</v>
      </c>
      <c r="B10" s="345">
        <v>2</v>
      </c>
      <c r="C10" s="345">
        <v>3</v>
      </c>
      <c r="D10" s="345">
        <v>4</v>
      </c>
      <c r="E10" s="347">
        <v>5</v>
      </c>
      <c r="F10" s="347">
        <v>6</v>
      </c>
      <c r="G10" s="347">
        <v>7</v>
      </c>
    </row>
    <row r="11" spans="1:9" s="79" customFormat="1" ht="16.149999999999999" customHeight="1" x14ac:dyDescent="0.25">
      <c r="A11" s="377">
        <v>1</v>
      </c>
      <c r="B11" s="439"/>
      <c r="C11" s="445"/>
      <c r="D11" s="445"/>
      <c r="E11" s="445"/>
      <c r="F11" s="445"/>
      <c r="G11" s="445"/>
    </row>
    <row r="12" spans="1:9" s="79" customFormat="1" ht="16.149999999999999" customHeight="1" x14ac:dyDescent="0.25">
      <c r="A12" s="377">
        <v>2</v>
      </c>
      <c r="B12" s="439"/>
      <c r="C12" s="445"/>
      <c r="D12" s="445"/>
      <c r="E12" s="445"/>
      <c r="F12" s="445"/>
      <c r="G12" s="445"/>
    </row>
    <row r="13" spans="1:9" s="79" customFormat="1" ht="16.149999999999999" customHeight="1" x14ac:dyDescent="0.25">
      <c r="A13" s="377">
        <v>3</v>
      </c>
      <c r="B13" s="439"/>
      <c r="C13" s="445"/>
      <c r="D13" s="445"/>
      <c r="E13" s="445"/>
      <c r="F13" s="445"/>
      <c r="G13" s="445"/>
    </row>
    <row r="14" spans="1:9" s="79" customFormat="1" ht="16.149999999999999" customHeight="1" x14ac:dyDescent="0.25">
      <c r="A14" s="377">
        <v>4</v>
      </c>
      <c r="B14" s="439"/>
      <c r="C14" s="445"/>
      <c r="D14" s="445"/>
      <c r="E14" s="445"/>
      <c r="F14" s="445"/>
      <c r="G14" s="445"/>
    </row>
    <row r="15" spans="1:9" s="79" customFormat="1" ht="16.149999999999999" customHeight="1" x14ac:dyDescent="0.25">
      <c r="A15" s="377">
        <v>5</v>
      </c>
      <c r="B15" s="439"/>
      <c r="C15" s="445"/>
      <c r="D15" s="445"/>
      <c r="E15" s="445"/>
      <c r="F15" s="445"/>
      <c r="G15" s="445"/>
    </row>
    <row r="16" spans="1:9" s="79" customFormat="1" ht="16.149999999999999" customHeight="1" x14ac:dyDescent="0.25">
      <c r="A16" s="377">
        <v>6</v>
      </c>
      <c r="B16" s="439"/>
      <c r="C16" s="445"/>
      <c r="D16" s="445"/>
      <c r="E16" s="445"/>
      <c r="F16" s="445"/>
      <c r="G16" s="445"/>
    </row>
    <row r="17" spans="1:33" s="79" customFormat="1" ht="16.149999999999999" customHeight="1" x14ac:dyDescent="0.25">
      <c r="A17" s="377">
        <v>7</v>
      </c>
      <c r="B17" s="440"/>
      <c r="C17" s="445"/>
      <c r="D17" s="445"/>
      <c r="E17" s="445"/>
      <c r="F17" s="445"/>
      <c r="G17" s="445"/>
    </row>
    <row r="18" spans="1:33" x14ac:dyDescent="0.25">
      <c r="A18" s="377">
        <v>8</v>
      </c>
      <c r="B18" s="448"/>
      <c r="C18" s="442"/>
      <c r="D18" s="442"/>
      <c r="E18" s="442"/>
      <c r="F18" s="442"/>
      <c r="G18" s="442"/>
    </row>
    <row r="19" spans="1:33" x14ac:dyDescent="0.25">
      <c r="A19" s="377">
        <v>9</v>
      </c>
      <c r="B19" s="449"/>
      <c r="C19" s="442"/>
      <c r="D19" s="442"/>
      <c r="E19" s="442"/>
      <c r="F19" s="442"/>
      <c r="G19" s="442"/>
    </row>
    <row r="20" spans="1:33" x14ac:dyDescent="0.25">
      <c r="A20" s="377">
        <v>10</v>
      </c>
      <c r="B20" s="449"/>
      <c r="C20" s="442"/>
      <c r="D20" s="442"/>
      <c r="E20" s="442"/>
      <c r="F20" s="442"/>
      <c r="G20" s="442"/>
    </row>
    <row r="21" spans="1:33" x14ac:dyDescent="0.25">
      <c r="A21" s="377">
        <v>11</v>
      </c>
      <c r="B21" s="449"/>
      <c r="C21" s="442"/>
      <c r="D21" s="442"/>
      <c r="E21" s="442"/>
      <c r="F21" s="442"/>
      <c r="G21" s="442"/>
    </row>
    <row r="22" spans="1:33" s="80" customFormat="1" x14ac:dyDescent="0.25">
      <c r="A22" s="377">
        <v>12</v>
      </c>
      <c r="B22" s="449"/>
      <c r="C22" s="442"/>
      <c r="D22" s="442"/>
      <c r="E22" s="442"/>
      <c r="F22" s="442"/>
      <c r="G22" s="442"/>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row>
    <row r="23" spans="1:33" x14ac:dyDescent="0.25">
      <c r="A23" s="377">
        <v>13</v>
      </c>
      <c r="B23" s="442"/>
      <c r="C23" s="442"/>
      <c r="D23" s="442"/>
      <c r="E23" s="442"/>
      <c r="F23" s="442"/>
      <c r="G23" s="442"/>
    </row>
    <row r="24" spans="1:33" x14ac:dyDescent="0.25">
      <c r="A24" s="377">
        <v>14</v>
      </c>
      <c r="B24" s="442"/>
      <c r="C24" s="442"/>
      <c r="D24" s="442"/>
      <c r="E24" s="442"/>
      <c r="F24" s="442"/>
      <c r="G24" s="442"/>
    </row>
    <row r="25" spans="1:33" x14ac:dyDescent="0.25">
      <c r="A25" s="450" t="s">
        <v>7</v>
      </c>
      <c r="B25" s="442"/>
      <c r="C25" s="442"/>
      <c r="D25" s="442"/>
      <c r="E25" s="442"/>
      <c r="F25" s="442"/>
      <c r="G25" s="442"/>
    </row>
    <row r="26" spans="1:33" x14ac:dyDescent="0.25">
      <c r="A26" s="450" t="s">
        <v>7</v>
      </c>
      <c r="B26" s="442"/>
      <c r="C26" s="442"/>
      <c r="D26" s="442"/>
      <c r="E26" s="442"/>
      <c r="F26" s="442"/>
      <c r="G26" s="442"/>
    </row>
    <row r="27" spans="1:33" x14ac:dyDescent="0.25">
      <c r="A27" s="451" t="s">
        <v>19</v>
      </c>
      <c r="B27" s="442"/>
      <c r="C27" s="442"/>
      <c r="D27" s="442"/>
      <c r="E27" s="442"/>
      <c r="F27" s="442"/>
      <c r="G27" s="442"/>
    </row>
    <row r="28" spans="1:33" x14ac:dyDescent="0.25">
      <c r="A28" s="294"/>
      <c r="B28" s="81"/>
      <c r="C28" s="81"/>
      <c r="D28" s="81"/>
      <c r="E28" s="81"/>
      <c r="F28" s="81"/>
      <c r="G28" s="81"/>
    </row>
    <row r="29" spans="1:33" s="15" customFormat="1" ht="12.75" customHeight="1" x14ac:dyDescent="0.2">
      <c r="A29" s="14" t="s">
        <v>12</v>
      </c>
      <c r="G29" s="14"/>
    </row>
    <row r="30" spans="1:33" s="15" customFormat="1" ht="12.75" x14ac:dyDescent="0.2">
      <c r="A30" s="14"/>
      <c r="B30" s="14"/>
    </row>
    <row r="31" spans="1:33" x14ac:dyDescent="0.25">
      <c r="F31" s="571" t="s">
        <v>13</v>
      </c>
      <c r="G31" s="571"/>
    </row>
    <row r="32" spans="1:33" x14ac:dyDescent="0.25">
      <c r="A32" s="14"/>
      <c r="C32" s="35"/>
      <c r="D32" s="35"/>
      <c r="E32" s="35" t="s">
        <v>14</v>
      </c>
      <c r="F32" s="35"/>
      <c r="G32" s="35"/>
      <c r="H32" s="35"/>
      <c r="I32" s="35"/>
      <c r="J32" s="35"/>
    </row>
    <row r="33" spans="1:10" x14ac:dyDescent="0.25">
      <c r="B33" s="35"/>
      <c r="C33" s="35"/>
      <c r="D33" s="35"/>
      <c r="E33" s="35" t="s">
        <v>90</v>
      </c>
      <c r="F33" s="35"/>
      <c r="G33" s="35"/>
      <c r="H33" s="35"/>
      <c r="I33" s="35"/>
      <c r="J33" s="35"/>
    </row>
    <row r="34" spans="1:10" x14ac:dyDescent="0.25">
      <c r="A34" s="15"/>
      <c r="B34" s="14"/>
      <c r="C34" s="14"/>
      <c r="D34" s="14"/>
      <c r="E34" s="546" t="s">
        <v>87</v>
      </c>
      <c r="F34" s="546"/>
      <c r="G34" s="546"/>
    </row>
  </sheetData>
  <mergeCells count="10">
    <mergeCell ref="B2:F2"/>
    <mergeCell ref="F1:G1"/>
    <mergeCell ref="E34:G34"/>
    <mergeCell ref="F31:G31"/>
    <mergeCell ref="E8:G8"/>
    <mergeCell ref="A8:A9"/>
    <mergeCell ref="B8:B9"/>
    <mergeCell ref="C8:C9"/>
    <mergeCell ref="D8:D9"/>
    <mergeCell ref="B4:H4"/>
  </mergeCells>
  <printOptions horizontalCentered="1"/>
  <pageMargins left="0.70866141732283472" right="0.70866141732283472" top="0.23622047244094491" bottom="0" header="0.31496062992125984" footer="0.31496062992125984"/>
  <pageSetup paperSize="9" scale="99"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0"/>
  <sheetViews>
    <sheetView zoomScale="90" zoomScaleNormal="90" zoomScaleSheetLayoutView="90" workbookViewId="0">
      <selection activeCell="J25" sqref="J25"/>
    </sheetView>
  </sheetViews>
  <sheetFormatPr defaultRowHeight="15" x14ac:dyDescent="0.25"/>
  <cols>
    <col min="1" max="1" width="9.140625" style="74"/>
    <col min="2" max="2" width="15.42578125" style="74" bestFit="1" customWidth="1"/>
    <col min="3" max="3" width="9.7109375" style="74" customWidth="1"/>
    <col min="4" max="4" width="8.140625" style="74" customWidth="1"/>
    <col min="5" max="5" width="7.42578125" style="74" customWidth="1"/>
    <col min="6" max="6" width="9.140625" style="74" customWidth="1"/>
    <col min="7" max="7" width="9.5703125" style="74" customWidth="1"/>
    <col min="8" max="8" width="8.140625" style="74" customWidth="1"/>
    <col min="9" max="9" width="6.85546875" style="74" customWidth="1"/>
    <col min="10" max="10" width="9.28515625" style="74" customWidth="1"/>
    <col min="11" max="11" width="10.5703125" style="74" customWidth="1"/>
    <col min="12" max="12" width="8.7109375" style="74" customWidth="1"/>
    <col min="13" max="13" width="7.42578125" style="74" customWidth="1"/>
    <col min="14" max="14" width="8.5703125" style="74" customWidth="1"/>
    <col min="15" max="15" width="8.7109375" style="74" customWidth="1"/>
    <col min="16" max="16" width="8.5703125" style="74" customWidth="1"/>
    <col min="17" max="17" width="7.85546875" style="74" customWidth="1"/>
    <col min="18" max="18" width="8.5703125" style="74" customWidth="1"/>
    <col min="19" max="20" width="10.5703125" style="74" customWidth="1"/>
    <col min="21" max="21" width="11.140625" style="74" customWidth="1"/>
    <col min="22" max="22" width="10.7109375" style="74" bestFit="1" customWidth="1"/>
    <col min="23" max="16384" width="9.140625" style="74"/>
  </cols>
  <sheetData>
    <row r="1" spans="1:24" s="15" customFormat="1" ht="15.75" x14ac:dyDescent="0.25">
      <c r="C1" s="44"/>
      <c r="D1" s="44"/>
      <c r="E1" s="44"/>
      <c r="F1" s="44"/>
      <c r="G1" s="44"/>
      <c r="H1" s="44"/>
      <c r="I1" s="110" t="s">
        <v>0</v>
      </c>
      <c r="J1" s="110"/>
      <c r="S1" s="40"/>
      <c r="T1" s="40"/>
      <c r="U1" s="632" t="s">
        <v>548</v>
      </c>
      <c r="V1" s="632"/>
      <c r="W1" s="42"/>
      <c r="X1" s="42"/>
    </row>
    <row r="2" spans="1:24" s="15" customFormat="1" ht="20.25" x14ac:dyDescent="0.3">
      <c r="E2" s="544" t="s">
        <v>757</v>
      </c>
      <c r="F2" s="544"/>
      <c r="G2" s="544"/>
      <c r="H2" s="544"/>
      <c r="I2" s="544"/>
      <c r="J2" s="544"/>
      <c r="K2" s="544"/>
      <c r="L2" s="544"/>
      <c r="M2" s="544"/>
      <c r="N2" s="544"/>
      <c r="O2" s="544"/>
      <c r="P2" s="544"/>
    </row>
    <row r="3" spans="1:24" s="15" customFormat="1" ht="20.25" x14ac:dyDescent="0.3">
      <c r="H3" s="43"/>
      <c r="I3" s="43"/>
      <c r="J3" s="43"/>
      <c r="K3" s="43"/>
      <c r="L3" s="43"/>
      <c r="M3" s="43"/>
      <c r="N3" s="43"/>
      <c r="O3" s="43"/>
      <c r="P3" s="43"/>
    </row>
    <row r="4" spans="1:24" ht="15.75" x14ac:dyDescent="0.25">
      <c r="C4" s="545" t="s">
        <v>772</v>
      </c>
      <c r="D4" s="545"/>
      <c r="E4" s="545"/>
      <c r="F4" s="545"/>
      <c r="G4" s="545"/>
      <c r="H4" s="545"/>
      <c r="I4" s="545"/>
      <c r="J4" s="545"/>
      <c r="K4" s="545"/>
      <c r="L4" s="545"/>
      <c r="M4" s="545"/>
      <c r="N4" s="545"/>
      <c r="O4" s="545"/>
      <c r="P4" s="545"/>
      <c r="Q4" s="545"/>
      <c r="R4" s="46"/>
      <c r="S4" s="115"/>
      <c r="T4" s="115"/>
      <c r="U4" s="115"/>
      <c r="V4" s="115"/>
      <c r="W4" s="110"/>
    </row>
    <row r="5" spans="1:24" x14ac:dyDescent="0.25">
      <c r="C5" s="75"/>
      <c r="D5" s="75"/>
      <c r="E5" s="75"/>
      <c r="F5" s="75"/>
      <c r="G5" s="75"/>
      <c r="H5" s="75"/>
      <c r="M5" s="75"/>
      <c r="N5" s="75"/>
      <c r="O5" s="75"/>
      <c r="P5" s="75"/>
      <c r="Q5" s="75"/>
      <c r="R5" s="75"/>
      <c r="S5" s="75"/>
      <c r="T5" s="75"/>
      <c r="U5" s="75"/>
      <c r="V5" s="75"/>
      <c r="W5" s="75"/>
    </row>
    <row r="6" spans="1:24" x14ac:dyDescent="0.25">
      <c r="A6" s="78" t="s">
        <v>166</v>
      </c>
      <c r="B6" s="86"/>
    </row>
    <row r="7" spans="1:24" x14ac:dyDescent="0.25">
      <c r="B7" s="331"/>
    </row>
    <row r="8" spans="1:24" s="78" customFormat="1" ht="24.75" customHeight="1" x14ac:dyDescent="0.25">
      <c r="A8" s="521" t="s">
        <v>2</v>
      </c>
      <c r="B8" s="810" t="s">
        <v>3</v>
      </c>
      <c r="C8" s="807" t="s">
        <v>700</v>
      </c>
      <c r="D8" s="808"/>
      <c r="E8" s="808"/>
      <c r="F8" s="808"/>
      <c r="G8" s="807" t="s">
        <v>704</v>
      </c>
      <c r="H8" s="808"/>
      <c r="I8" s="808"/>
      <c r="J8" s="808"/>
      <c r="K8" s="807" t="s">
        <v>705</v>
      </c>
      <c r="L8" s="808"/>
      <c r="M8" s="808"/>
      <c r="N8" s="808"/>
      <c r="O8" s="807" t="s">
        <v>706</v>
      </c>
      <c r="P8" s="808"/>
      <c r="Q8" s="808"/>
      <c r="R8" s="808"/>
      <c r="S8" s="823" t="s">
        <v>19</v>
      </c>
      <c r="T8" s="824"/>
      <c r="U8" s="824"/>
      <c r="V8" s="824"/>
    </row>
    <row r="9" spans="1:24" s="79" customFormat="1" ht="29.25" customHeight="1" x14ac:dyDescent="0.25">
      <c r="A9" s="521"/>
      <c r="B9" s="810"/>
      <c r="C9" s="818" t="s">
        <v>701</v>
      </c>
      <c r="D9" s="820" t="s">
        <v>703</v>
      </c>
      <c r="E9" s="821"/>
      <c r="F9" s="822"/>
      <c r="G9" s="818" t="s">
        <v>701</v>
      </c>
      <c r="H9" s="820" t="s">
        <v>703</v>
      </c>
      <c r="I9" s="821"/>
      <c r="J9" s="822"/>
      <c r="K9" s="818" t="s">
        <v>701</v>
      </c>
      <c r="L9" s="820" t="s">
        <v>703</v>
      </c>
      <c r="M9" s="821"/>
      <c r="N9" s="822"/>
      <c r="O9" s="818" t="s">
        <v>701</v>
      </c>
      <c r="P9" s="820" t="s">
        <v>703</v>
      </c>
      <c r="Q9" s="821"/>
      <c r="R9" s="822"/>
      <c r="S9" s="818" t="s">
        <v>701</v>
      </c>
      <c r="T9" s="820" t="s">
        <v>703</v>
      </c>
      <c r="U9" s="821"/>
      <c r="V9" s="822"/>
    </row>
    <row r="10" spans="1:24" s="79" customFormat="1" ht="46.5" customHeight="1" x14ac:dyDescent="0.25">
      <c r="A10" s="521"/>
      <c r="B10" s="810"/>
      <c r="C10" s="819"/>
      <c r="D10" s="73" t="s">
        <v>702</v>
      </c>
      <c r="E10" s="73" t="s">
        <v>208</v>
      </c>
      <c r="F10" s="73" t="s">
        <v>19</v>
      </c>
      <c r="G10" s="819"/>
      <c r="H10" s="73" t="s">
        <v>702</v>
      </c>
      <c r="I10" s="73" t="s">
        <v>208</v>
      </c>
      <c r="J10" s="73" t="s">
        <v>19</v>
      </c>
      <c r="K10" s="819"/>
      <c r="L10" s="73" t="s">
        <v>702</v>
      </c>
      <c r="M10" s="73" t="s">
        <v>208</v>
      </c>
      <c r="N10" s="73" t="s">
        <v>19</v>
      </c>
      <c r="O10" s="819"/>
      <c r="P10" s="73" t="s">
        <v>702</v>
      </c>
      <c r="Q10" s="73" t="s">
        <v>208</v>
      </c>
      <c r="R10" s="73" t="s">
        <v>19</v>
      </c>
      <c r="S10" s="819"/>
      <c r="T10" s="73" t="s">
        <v>702</v>
      </c>
      <c r="U10" s="73" t="s">
        <v>208</v>
      </c>
      <c r="V10" s="73" t="s">
        <v>19</v>
      </c>
    </row>
    <row r="11" spans="1:24" s="153" customFormat="1" ht="16.149999999999999" customHeight="1" x14ac:dyDescent="0.25">
      <c r="A11" s="332">
        <v>1</v>
      </c>
      <c r="B11" s="152">
        <v>2</v>
      </c>
      <c r="C11" s="152">
        <v>3</v>
      </c>
      <c r="D11" s="332">
        <v>4</v>
      </c>
      <c r="E11" s="152">
        <v>5</v>
      </c>
      <c r="F11" s="152">
        <v>6</v>
      </c>
      <c r="G11" s="332">
        <v>7</v>
      </c>
      <c r="H11" s="152">
        <v>8</v>
      </c>
      <c r="I11" s="152">
        <v>9</v>
      </c>
      <c r="J11" s="332">
        <v>10</v>
      </c>
      <c r="K11" s="152">
        <v>11</v>
      </c>
      <c r="L11" s="152">
        <v>12</v>
      </c>
      <c r="M11" s="332">
        <v>13</v>
      </c>
      <c r="N11" s="152">
        <v>14</v>
      </c>
      <c r="O11" s="152">
        <v>15</v>
      </c>
      <c r="P11" s="332">
        <v>16</v>
      </c>
      <c r="Q11" s="152">
        <v>17</v>
      </c>
      <c r="R11" s="152">
        <v>18</v>
      </c>
      <c r="S11" s="332">
        <v>19</v>
      </c>
      <c r="T11" s="152">
        <v>20</v>
      </c>
      <c r="U11" s="152">
        <v>21</v>
      </c>
      <c r="V11" s="332">
        <v>22</v>
      </c>
    </row>
    <row r="12" spans="1:24" ht="28.5" x14ac:dyDescent="0.25">
      <c r="A12" s="450">
        <v>1</v>
      </c>
      <c r="B12" s="448" t="s">
        <v>922</v>
      </c>
      <c r="C12" s="450">
        <v>0</v>
      </c>
      <c r="D12" s="450">
        <v>0</v>
      </c>
      <c r="E12" s="450">
        <v>0</v>
      </c>
      <c r="F12" s="450">
        <v>0</v>
      </c>
      <c r="G12" s="450">
        <v>0</v>
      </c>
      <c r="H12" s="450">
        <v>0</v>
      </c>
      <c r="I12" s="450">
        <v>0</v>
      </c>
      <c r="J12" s="450">
        <v>0</v>
      </c>
      <c r="K12" s="450">
        <v>0</v>
      </c>
      <c r="L12" s="450">
        <v>0</v>
      </c>
      <c r="M12" s="450">
        <v>0</v>
      </c>
      <c r="N12" s="450">
        <v>0</v>
      </c>
      <c r="O12" s="450">
        <v>0</v>
      </c>
      <c r="P12" s="450">
        <v>0</v>
      </c>
      <c r="Q12" s="450">
        <v>0</v>
      </c>
      <c r="R12" s="450">
        <v>0</v>
      </c>
      <c r="S12" s="450">
        <v>0</v>
      </c>
      <c r="T12" s="450">
        <v>0</v>
      </c>
      <c r="U12" s="450">
        <v>0</v>
      </c>
      <c r="V12" s="450">
        <v>0</v>
      </c>
    </row>
    <row r="13" spans="1:24" ht="28.5" x14ac:dyDescent="0.25">
      <c r="A13" s="450">
        <v>2</v>
      </c>
      <c r="B13" s="449" t="s">
        <v>923</v>
      </c>
      <c r="C13" s="450">
        <v>0</v>
      </c>
      <c r="D13" s="450">
        <v>0</v>
      </c>
      <c r="E13" s="450">
        <v>0</v>
      </c>
      <c r="F13" s="450">
        <v>0</v>
      </c>
      <c r="G13" s="450">
        <v>0</v>
      </c>
      <c r="H13" s="450">
        <v>0</v>
      </c>
      <c r="I13" s="450">
        <v>0</v>
      </c>
      <c r="J13" s="450">
        <v>0</v>
      </c>
      <c r="K13" s="450">
        <v>0</v>
      </c>
      <c r="L13" s="450">
        <v>0</v>
      </c>
      <c r="M13" s="450">
        <v>0</v>
      </c>
      <c r="N13" s="450">
        <v>0</v>
      </c>
      <c r="O13" s="450">
        <v>0</v>
      </c>
      <c r="P13" s="450">
        <v>0</v>
      </c>
      <c r="Q13" s="450">
        <v>0</v>
      </c>
      <c r="R13" s="450">
        <v>0</v>
      </c>
      <c r="S13" s="450">
        <v>0</v>
      </c>
      <c r="T13" s="450">
        <v>0</v>
      </c>
      <c r="U13" s="450">
        <v>0</v>
      </c>
      <c r="V13" s="450">
        <v>0</v>
      </c>
    </row>
    <row r="14" spans="1:24" x14ac:dyDescent="0.25">
      <c r="A14" s="450">
        <v>3</v>
      </c>
      <c r="B14" s="449" t="s">
        <v>924</v>
      </c>
      <c r="C14" s="450">
        <v>0</v>
      </c>
      <c r="D14" s="450">
        <v>0</v>
      </c>
      <c r="E14" s="450">
        <v>0</v>
      </c>
      <c r="F14" s="450">
        <v>0</v>
      </c>
      <c r="G14" s="450">
        <v>0</v>
      </c>
      <c r="H14" s="450">
        <v>0</v>
      </c>
      <c r="I14" s="450">
        <v>0</v>
      </c>
      <c r="J14" s="450">
        <v>0</v>
      </c>
      <c r="K14" s="450">
        <v>0</v>
      </c>
      <c r="L14" s="450">
        <v>0</v>
      </c>
      <c r="M14" s="450">
        <v>0</v>
      </c>
      <c r="N14" s="450">
        <v>0</v>
      </c>
      <c r="O14" s="450">
        <v>0</v>
      </c>
      <c r="P14" s="450">
        <v>0</v>
      </c>
      <c r="Q14" s="450">
        <v>0</v>
      </c>
      <c r="R14" s="450">
        <v>0</v>
      </c>
      <c r="S14" s="450">
        <v>0</v>
      </c>
      <c r="T14" s="450">
        <v>0</v>
      </c>
      <c r="U14" s="450">
        <v>0</v>
      </c>
      <c r="V14" s="450">
        <v>0</v>
      </c>
    </row>
    <row r="15" spans="1:24" x14ac:dyDescent="0.25">
      <c r="A15" s="444" t="s">
        <v>19</v>
      </c>
      <c r="B15" s="442"/>
      <c r="C15" s="444">
        <v>0</v>
      </c>
      <c r="D15" s="444">
        <v>0</v>
      </c>
      <c r="E15" s="444">
        <v>0</v>
      </c>
      <c r="F15" s="444">
        <v>0</v>
      </c>
      <c r="G15" s="444">
        <v>0</v>
      </c>
      <c r="H15" s="444">
        <v>0</v>
      </c>
      <c r="I15" s="444">
        <v>0</v>
      </c>
      <c r="J15" s="444">
        <v>0</v>
      </c>
      <c r="K15" s="444">
        <v>0</v>
      </c>
      <c r="L15" s="444">
        <v>0</v>
      </c>
      <c r="M15" s="444">
        <v>0</v>
      </c>
      <c r="N15" s="444">
        <v>0</v>
      </c>
      <c r="O15" s="444">
        <v>0</v>
      </c>
      <c r="P15" s="444">
        <v>0</v>
      </c>
      <c r="Q15" s="444">
        <v>0</v>
      </c>
      <c r="R15" s="444">
        <v>0</v>
      </c>
      <c r="S15" s="444">
        <v>0</v>
      </c>
      <c r="T15" s="444">
        <v>0</v>
      </c>
      <c r="U15" s="444">
        <v>0</v>
      </c>
      <c r="V15" s="444">
        <v>0</v>
      </c>
    </row>
    <row r="17" spans="1:22" s="15" customFormat="1" ht="12.75" x14ac:dyDescent="0.2">
      <c r="A17" s="14" t="s">
        <v>12</v>
      </c>
      <c r="G17" s="14"/>
      <c r="H17" s="14"/>
      <c r="K17" s="14"/>
      <c r="L17" s="14"/>
      <c r="M17" s="14"/>
      <c r="N17" s="14"/>
      <c r="O17" s="14"/>
      <c r="P17" s="14"/>
      <c r="Q17" s="14"/>
      <c r="R17" s="14"/>
      <c r="S17" s="83"/>
      <c r="T17" s="571" t="s">
        <v>13</v>
      </c>
      <c r="U17" s="571"/>
      <c r="V17" s="83"/>
    </row>
    <row r="18" spans="1:22" s="15" customFormat="1" ht="12.75" customHeight="1" x14ac:dyDescent="0.2">
      <c r="K18" s="674" t="s">
        <v>14</v>
      </c>
      <c r="L18" s="674"/>
      <c r="M18" s="674"/>
      <c r="N18" s="674"/>
      <c r="O18" s="674"/>
      <c r="P18" s="674"/>
      <c r="Q18" s="674"/>
      <c r="R18" s="674"/>
      <c r="S18" s="674"/>
      <c r="T18" s="674"/>
      <c r="U18" s="674"/>
      <c r="V18" s="674"/>
    </row>
    <row r="19" spans="1:22" s="15" customFormat="1" ht="12.75" customHeight="1" x14ac:dyDescent="0.2">
      <c r="J19" s="674" t="s">
        <v>90</v>
      </c>
      <c r="K19" s="674"/>
      <c r="L19" s="674"/>
      <c r="M19" s="674"/>
      <c r="N19" s="674"/>
      <c r="O19" s="674"/>
      <c r="P19" s="674"/>
      <c r="Q19" s="674"/>
      <c r="R19" s="674"/>
      <c r="S19" s="674"/>
      <c r="T19" s="674"/>
      <c r="U19" s="674"/>
      <c r="V19" s="674"/>
    </row>
    <row r="20" spans="1:22" s="15" customFormat="1" ht="12.75" x14ac:dyDescent="0.2">
      <c r="A20" s="14"/>
      <c r="B20" s="14"/>
      <c r="K20" s="14"/>
      <c r="L20" s="14"/>
      <c r="M20" s="14"/>
      <c r="N20" s="14"/>
      <c r="O20" s="14"/>
      <c r="P20" s="14"/>
      <c r="Q20" s="547" t="s">
        <v>87</v>
      </c>
      <c r="R20" s="547"/>
      <c r="S20" s="547"/>
      <c r="T20" s="547"/>
      <c r="U20" s="547"/>
      <c r="V20" s="547"/>
    </row>
  </sheetData>
  <mergeCells count="24">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 ref="Q20:V20"/>
    <mergeCell ref="O9:O10"/>
    <mergeCell ref="P9:R9"/>
    <mergeCell ref="S9:S10"/>
    <mergeCell ref="T9:V9"/>
    <mergeCell ref="K18:V18"/>
    <mergeCell ref="T17:U17"/>
    <mergeCell ref="J19:V19"/>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1"/>
  <sheetViews>
    <sheetView tabSelected="1" zoomScale="90" zoomScaleNormal="90" zoomScaleSheetLayoutView="90" workbookViewId="0">
      <selection activeCell="O20" sqref="O20"/>
    </sheetView>
  </sheetViews>
  <sheetFormatPr defaultRowHeight="15" x14ac:dyDescent="0.25"/>
  <cols>
    <col min="1" max="1" width="9.140625" style="74"/>
    <col min="2" max="2" width="11.28515625" style="74" customWidth="1"/>
    <col min="3" max="3" width="9.7109375" style="74" customWidth="1"/>
    <col min="4" max="4" width="8.140625" style="74" customWidth="1"/>
    <col min="5" max="5" width="7.42578125" style="74" customWidth="1"/>
    <col min="6" max="6" width="9.140625" style="74" customWidth="1"/>
    <col min="7" max="7" width="9.5703125" style="74" customWidth="1"/>
    <col min="8" max="8" width="8.140625" style="74" customWidth="1"/>
    <col min="9" max="9" width="6.85546875" style="74" customWidth="1"/>
    <col min="10" max="10" width="9.28515625" style="74" customWidth="1"/>
    <col min="11" max="11" width="10.5703125" style="74" customWidth="1"/>
    <col min="12" max="12" width="8.7109375" style="74" customWidth="1"/>
    <col min="13" max="13" width="7.42578125" style="74" customWidth="1"/>
    <col min="14" max="14" width="8.5703125" style="74" customWidth="1"/>
    <col min="15" max="15" width="8.7109375" style="74" customWidth="1"/>
    <col min="16" max="16" width="8.5703125" style="74" customWidth="1"/>
    <col min="17" max="17" width="7.85546875" style="74" customWidth="1"/>
    <col min="18" max="18" width="8.5703125" style="74" customWidth="1"/>
    <col min="19" max="20" width="10.5703125" style="74" customWidth="1"/>
    <col min="21" max="21" width="11.140625" style="74" customWidth="1"/>
    <col min="22" max="22" width="10.7109375" style="74" bestFit="1" customWidth="1"/>
    <col min="23" max="16384" width="9.140625" style="74"/>
  </cols>
  <sheetData>
    <row r="1" spans="1:24" s="15" customFormat="1" ht="15.75" x14ac:dyDescent="0.25">
      <c r="C1" s="44"/>
      <c r="D1" s="44"/>
      <c r="E1" s="44"/>
      <c r="F1" s="44"/>
      <c r="G1" s="44"/>
      <c r="H1" s="44"/>
      <c r="I1" s="110" t="s">
        <v>0</v>
      </c>
      <c r="J1" s="110"/>
      <c r="S1" s="40"/>
      <c r="T1" s="40"/>
      <c r="U1" s="632" t="s">
        <v>707</v>
      </c>
      <c r="V1" s="632"/>
      <c r="W1" s="42"/>
      <c r="X1" s="42"/>
    </row>
    <row r="2" spans="1:24" s="15" customFormat="1" ht="20.25" x14ac:dyDescent="0.3">
      <c r="E2" s="544" t="s">
        <v>757</v>
      </c>
      <c r="F2" s="544"/>
      <c r="G2" s="544"/>
      <c r="H2" s="544"/>
      <c r="I2" s="544"/>
      <c r="J2" s="544"/>
      <c r="K2" s="544"/>
      <c r="L2" s="544"/>
      <c r="M2" s="544"/>
      <c r="N2" s="544"/>
      <c r="O2" s="544"/>
      <c r="P2" s="544"/>
    </row>
    <row r="3" spans="1:24" s="15" customFormat="1" ht="20.25" x14ac:dyDescent="0.3">
      <c r="H3" s="43"/>
      <c r="I3" s="43"/>
      <c r="J3" s="43"/>
      <c r="K3" s="43"/>
      <c r="L3" s="43"/>
      <c r="M3" s="43"/>
      <c r="N3" s="43"/>
      <c r="O3" s="43"/>
      <c r="P3" s="43"/>
    </row>
    <row r="4" spans="1:24" ht="15.75" x14ac:dyDescent="0.25">
      <c r="C4" s="545" t="s">
        <v>773</v>
      </c>
      <c r="D4" s="545"/>
      <c r="E4" s="545"/>
      <c r="F4" s="545"/>
      <c r="G4" s="545"/>
      <c r="H4" s="545"/>
      <c r="I4" s="545"/>
      <c r="J4" s="545"/>
      <c r="K4" s="545"/>
      <c r="L4" s="545"/>
      <c r="M4" s="545"/>
      <c r="N4" s="545"/>
      <c r="O4" s="545"/>
      <c r="P4" s="545"/>
      <c r="Q4" s="545"/>
      <c r="R4" s="46"/>
      <c r="S4" s="115"/>
      <c r="T4" s="115"/>
      <c r="U4" s="115"/>
      <c r="V4" s="115"/>
      <c r="W4" s="110"/>
    </row>
    <row r="5" spans="1:24" x14ac:dyDescent="0.25">
      <c r="C5" s="75"/>
      <c r="D5" s="75"/>
      <c r="E5" s="75"/>
      <c r="F5" s="75"/>
      <c r="G5" s="75"/>
      <c r="H5" s="75"/>
      <c r="M5" s="75"/>
      <c r="N5" s="75"/>
      <c r="O5" s="75"/>
      <c r="P5" s="75"/>
      <c r="Q5" s="75"/>
      <c r="R5" s="75"/>
      <c r="S5" s="75"/>
      <c r="T5" s="75"/>
      <c r="U5" s="75"/>
      <c r="V5" s="75"/>
      <c r="W5" s="75"/>
    </row>
    <row r="6" spans="1:24" x14ac:dyDescent="0.25">
      <c r="A6" s="78" t="s">
        <v>166</v>
      </c>
      <c r="B6" s="86"/>
    </row>
    <row r="7" spans="1:24" x14ac:dyDescent="0.25">
      <c r="B7" s="331"/>
    </row>
    <row r="8" spans="1:24" s="78" customFormat="1" ht="24.75" customHeight="1" x14ac:dyDescent="0.25">
      <c r="A8" s="521" t="s">
        <v>2</v>
      </c>
      <c r="B8" s="810" t="s">
        <v>3</v>
      </c>
      <c r="C8" s="807" t="s">
        <v>700</v>
      </c>
      <c r="D8" s="808"/>
      <c r="E8" s="808"/>
      <c r="F8" s="808"/>
      <c r="G8" s="807" t="s">
        <v>704</v>
      </c>
      <c r="H8" s="808"/>
      <c r="I8" s="808"/>
      <c r="J8" s="808"/>
      <c r="K8" s="807" t="s">
        <v>705</v>
      </c>
      <c r="L8" s="808"/>
      <c r="M8" s="808"/>
      <c r="N8" s="808"/>
      <c r="O8" s="807" t="s">
        <v>706</v>
      </c>
      <c r="P8" s="808"/>
      <c r="Q8" s="808"/>
      <c r="R8" s="808"/>
      <c r="S8" s="823" t="s">
        <v>19</v>
      </c>
      <c r="T8" s="824"/>
      <c r="U8" s="824"/>
      <c r="V8" s="824"/>
    </row>
    <row r="9" spans="1:24" s="79" customFormat="1" ht="29.25" customHeight="1" x14ac:dyDescent="0.25">
      <c r="A9" s="521"/>
      <c r="B9" s="810"/>
      <c r="C9" s="818" t="s">
        <v>701</v>
      </c>
      <c r="D9" s="820" t="s">
        <v>703</v>
      </c>
      <c r="E9" s="821"/>
      <c r="F9" s="822"/>
      <c r="G9" s="818" t="s">
        <v>701</v>
      </c>
      <c r="H9" s="820" t="s">
        <v>703</v>
      </c>
      <c r="I9" s="821"/>
      <c r="J9" s="822"/>
      <c r="K9" s="818" t="s">
        <v>701</v>
      </c>
      <c r="L9" s="820" t="s">
        <v>703</v>
      </c>
      <c r="M9" s="821"/>
      <c r="N9" s="822"/>
      <c r="O9" s="818" t="s">
        <v>701</v>
      </c>
      <c r="P9" s="820" t="s">
        <v>703</v>
      </c>
      <c r="Q9" s="821"/>
      <c r="R9" s="822"/>
      <c r="S9" s="818" t="s">
        <v>701</v>
      </c>
      <c r="T9" s="820" t="s">
        <v>703</v>
      </c>
      <c r="U9" s="821"/>
      <c r="V9" s="822"/>
    </row>
    <row r="10" spans="1:24" s="79" customFormat="1" ht="46.5" customHeight="1" x14ac:dyDescent="0.25">
      <c r="A10" s="521"/>
      <c r="B10" s="810"/>
      <c r="C10" s="819"/>
      <c r="D10" s="73" t="s">
        <v>702</v>
      </c>
      <c r="E10" s="73" t="s">
        <v>208</v>
      </c>
      <c r="F10" s="73" t="s">
        <v>19</v>
      </c>
      <c r="G10" s="819"/>
      <c r="H10" s="73" t="s">
        <v>702</v>
      </c>
      <c r="I10" s="73" t="s">
        <v>208</v>
      </c>
      <c r="J10" s="73" t="s">
        <v>19</v>
      </c>
      <c r="K10" s="819"/>
      <c r="L10" s="73" t="s">
        <v>702</v>
      </c>
      <c r="M10" s="73" t="s">
        <v>208</v>
      </c>
      <c r="N10" s="73" t="s">
        <v>19</v>
      </c>
      <c r="O10" s="819"/>
      <c r="P10" s="73" t="s">
        <v>702</v>
      </c>
      <c r="Q10" s="73" t="s">
        <v>208</v>
      </c>
      <c r="R10" s="73" t="s">
        <v>19</v>
      </c>
      <c r="S10" s="819"/>
      <c r="T10" s="73" t="s">
        <v>702</v>
      </c>
      <c r="U10" s="73" t="s">
        <v>208</v>
      </c>
      <c r="V10" s="73" t="s">
        <v>19</v>
      </c>
    </row>
    <row r="11" spans="1:24" s="153" customFormat="1" ht="16.149999999999999" customHeight="1" x14ac:dyDescent="0.25">
      <c r="A11" s="332">
        <v>1</v>
      </c>
      <c r="B11" s="152">
        <v>2</v>
      </c>
      <c r="C11" s="152">
        <v>3</v>
      </c>
      <c r="D11" s="332">
        <v>4</v>
      </c>
      <c r="E11" s="152">
        <v>5</v>
      </c>
      <c r="F11" s="152">
        <v>6</v>
      </c>
      <c r="G11" s="332">
        <v>7</v>
      </c>
      <c r="H11" s="152">
        <v>8</v>
      </c>
      <c r="I11" s="152">
        <v>9</v>
      </c>
      <c r="J11" s="332">
        <v>10</v>
      </c>
      <c r="K11" s="152">
        <v>11</v>
      </c>
      <c r="L11" s="152">
        <v>12</v>
      </c>
      <c r="M11" s="332">
        <v>13</v>
      </c>
      <c r="N11" s="152">
        <v>14</v>
      </c>
      <c r="O11" s="152">
        <v>15</v>
      </c>
      <c r="P11" s="332">
        <v>16</v>
      </c>
      <c r="Q11" s="152">
        <v>17</v>
      </c>
      <c r="R11" s="152">
        <v>18</v>
      </c>
      <c r="S11" s="332">
        <v>19</v>
      </c>
      <c r="T11" s="152">
        <v>20</v>
      </c>
      <c r="U11" s="152">
        <v>21</v>
      </c>
      <c r="V11" s="332">
        <v>22</v>
      </c>
    </row>
    <row r="12" spans="1:24" ht="28.5" x14ac:dyDescent="0.25">
      <c r="A12" s="450">
        <v>1</v>
      </c>
      <c r="B12" s="448" t="s">
        <v>922</v>
      </c>
      <c r="C12" s="450">
        <v>13</v>
      </c>
      <c r="D12" s="450">
        <f>C12*0.1</f>
        <v>1.3</v>
      </c>
      <c r="E12" s="450">
        <v>0</v>
      </c>
      <c r="F12" s="450">
        <f>D12+E12</f>
        <v>1.3</v>
      </c>
      <c r="G12" s="450">
        <v>10</v>
      </c>
      <c r="H12" s="450">
        <f>G12*0.15</f>
        <v>1.5</v>
      </c>
      <c r="I12" s="450">
        <v>0</v>
      </c>
      <c r="J12" s="450">
        <f>H12+I12</f>
        <v>1.5</v>
      </c>
      <c r="K12" s="450">
        <v>8</v>
      </c>
      <c r="L12" s="450">
        <f>K12*0.2</f>
        <v>1.6</v>
      </c>
      <c r="M12" s="450">
        <v>0</v>
      </c>
      <c r="N12" s="450">
        <f>L12+M12</f>
        <v>1.6</v>
      </c>
      <c r="O12" s="450">
        <v>7</v>
      </c>
      <c r="P12" s="450">
        <f>O12*0.25</f>
        <v>1.75</v>
      </c>
      <c r="Q12" s="450">
        <v>0</v>
      </c>
      <c r="R12" s="450">
        <f>P12+Q12</f>
        <v>1.75</v>
      </c>
      <c r="S12" s="450">
        <f>C12+G12+K12+O12</f>
        <v>38</v>
      </c>
      <c r="T12" s="450">
        <f>D12+H12+L12+P12</f>
        <v>6.15</v>
      </c>
      <c r="U12" s="450">
        <f>E12+I12+M12+Q12</f>
        <v>0</v>
      </c>
      <c r="V12" s="450">
        <f>T12+U12</f>
        <v>6.15</v>
      </c>
    </row>
    <row r="13" spans="1:24" ht="28.5" x14ac:dyDescent="0.25">
      <c r="A13" s="450">
        <v>2</v>
      </c>
      <c r="B13" s="449" t="s">
        <v>923</v>
      </c>
      <c r="C13" s="450">
        <v>20</v>
      </c>
      <c r="D13" s="450">
        <f>C13*0.1</f>
        <v>2</v>
      </c>
      <c r="E13" s="450">
        <v>0</v>
      </c>
      <c r="F13" s="450">
        <f t="shared" ref="F13:F14" si="0">D13+E13</f>
        <v>2</v>
      </c>
      <c r="G13" s="450">
        <v>7</v>
      </c>
      <c r="H13" s="450">
        <f>G13*0.15</f>
        <v>1.05</v>
      </c>
      <c r="I13" s="450">
        <v>0</v>
      </c>
      <c r="J13" s="450">
        <f t="shared" ref="J13:J14" si="1">H13+I13</f>
        <v>1.05</v>
      </c>
      <c r="K13" s="450">
        <v>3</v>
      </c>
      <c r="L13" s="450">
        <f>K13*0.2</f>
        <v>0.60000000000000009</v>
      </c>
      <c r="M13" s="450">
        <v>0</v>
      </c>
      <c r="N13" s="450">
        <f t="shared" ref="N13:N14" si="2">L13+M13</f>
        <v>0.60000000000000009</v>
      </c>
      <c r="O13" s="450">
        <v>4</v>
      </c>
      <c r="P13" s="450">
        <f>O13*0.25</f>
        <v>1</v>
      </c>
      <c r="Q13" s="450">
        <v>0</v>
      </c>
      <c r="R13" s="450">
        <f t="shared" ref="R13:R14" si="3">P13+Q13</f>
        <v>1</v>
      </c>
      <c r="S13" s="450">
        <f t="shared" ref="S13:S15" si="4">C13+G13+K13+O13</f>
        <v>34</v>
      </c>
      <c r="T13" s="450">
        <f>D13+H13+L13+P13</f>
        <v>4.6500000000000004</v>
      </c>
      <c r="U13" s="450">
        <v>0</v>
      </c>
      <c r="V13" s="450">
        <f t="shared" ref="V13:V14" si="5">T13+U13</f>
        <v>4.6500000000000004</v>
      </c>
    </row>
    <row r="14" spans="1:24" x14ac:dyDescent="0.25">
      <c r="A14" s="450">
        <v>3</v>
      </c>
      <c r="B14" s="449" t="s">
        <v>924</v>
      </c>
      <c r="C14" s="450">
        <v>29</v>
      </c>
      <c r="D14" s="450">
        <f>C14*0.1</f>
        <v>2.9000000000000004</v>
      </c>
      <c r="E14" s="450">
        <v>0</v>
      </c>
      <c r="F14" s="450">
        <f t="shared" si="0"/>
        <v>2.9000000000000004</v>
      </c>
      <c r="G14" s="450">
        <v>18</v>
      </c>
      <c r="H14" s="450">
        <f>G14*0.15</f>
        <v>2.6999999999999997</v>
      </c>
      <c r="I14" s="450">
        <v>0</v>
      </c>
      <c r="J14" s="450">
        <f t="shared" si="1"/>
        <v>2.6999999999999997</v>
      </c>
      <c r="K14" s="450">
        <v>6</v>
      </c>
      <c r="L14" s="450">
        <f>K14*0.2</f>
        <v>1.2000000000000002</v>
      </c>
      <c r="M14" s="450">
        <v>0</v>
      </c>
      <c r="N14" s="450">
        <f t="shared" si="2"/>
        <v>1.2000000000000002</v>
      </c>
      <c r="O14" s="450">
        <v>2</v>
      </c>
      <c r="P14" s="450">
        <f>O14*0.25</f>
        <v>0.5</v>
      </c>
      <c r="Q14" s="450">
        <v>0</v>
      </c>
      <c r="R14" s="450">
        <f t="shared" si="3"/>
        <v>0.5</v>
      </c>
      <c r="S14" s="450">
        <f t="shared" si="4"/>
        <v>55</v>
      </c>
      <c r="T14" s="450">
        <f>D14+H14+L14+P14</f>
        <v>7.3</v>
      </c>
      <c r="U14" s="450">
        <v>0</v>
      </c>
      <c r="V14" s="450">
        <f t="shared" si="5"/>
        <v>7.3</v>
      </c>
    </row>
    <row r="15" spans="1:24" x14ac:dyDescent="0.25">
      <c r="A15" s="444" t="s">
        <v>19</v>
      </c>
      <c r="B15" s="442"/>
      <c r="C15" s="450">
        <f>C12+C13+C14</f>
        <v>62</v>
      </c>
      <c r="D15" s="450">
        <f t="shared" ref="D15:V15" si="6">D12+D13+D14</f>
        <v>6.2</v>
      </c>
      <c r="E15" s="450">
        <f t="shared" si="6"/>
        <v>0</v>
      </c>
      <c r="F15" s="450">
        <f t="shared" si="6"/>
        <v>6.2</v>
      </c>
      <c r="G15" s="450">
        <f t="shared" si="6"/>
        <v>35</v>
      </c>
      <c r="H15" s="450">
        <f t="shared" si="6"/>
        <v>5.25</v>
      </c>
      <c r="I15" s="450">
        <f t="shared" si="6"/>
        <v>0</v>
      </c>
      <c r="J15" s="450">
        <f t="shared" si="6"/>
        <v>5.25</v>
      </c>
      <c r="K15" s="450">
        <f t="shared" si="6"/>
        <v>17</v>
      </c>
      <c r="L15" s="450">
        <f t="shared" si="6"/>
        <v>3.4000000000000004</v>
      </c>
      <c r="M15" s="450">
        <f t="shared" si="6"/>
        <v>0</v>
      </c>
      <c r="N15" s="450">
        <f t="shared" si="6"/>
        <v>3.4000000000000004</v>
      </c>
      <c r="O15" s="450">
        <f t="shared" si="6"/>
        <v>13</v>
      </c>
      <c r="P15" s="450">
        <f t="shared" si="6"/>
        <v>3.25</v>
      </c>
      <c r="Q15" s="450">
        <f t="shared" si="6"/>
        <v>0</v>
      </c>
      <c r="R15" s="450">
        <f t="shared" si="6"/>
        <v>3.25</v>
      </c>
      <c r="S15" s="450">
        <f t="shared" si="4"/>
        <v>127</v>
      </c>
      <c r="T15" s="450">
        <f t="shared" si="6"/>
        <v>18.100000000000001</v>
      </c>
      <c r="U15" s="450">
        <f t="shared" si="6"/>
        <v>0</v>
      </c>
      <c r="V15" s="450">
        <f t="shared" si="6"/>
        <v>18.100000000000001</v>
      </c>
    </row>
    <row r="17" spans="1:22" s="15" customFormat="1" ht="12.75" x14ac:dyDescent="0.2">
      <c r="A17" s="14" t="s">
        <v>12</v>
      </c>
      <c r="G17" s="14"/>
      <c r="H17" s="14"/>
      <c r="K17" s="14"/>
      <c r="L17" s="14"/>
      <c r="M17" s="14"/>
      <c r="N17" s="14"/>
      <c r="O17" s="14"/>
      <c r="P17" s="14"/>
      <c r="Q17" s="14"/>
      <c r="R17" s="14"/>
      <c r="S17" s="571"/>
      <c r="T17" s="571"/>
      <c r="U17" s="571"/>
      <c r="V17" s="571"/>
    </row>
    <row r="18" spans="1:22" s="15" customFormat="1" ht="12.75" customHeight="1" x14ac:dyDescent="0.25">
      <c r="K18" s="35"/>
      <c r="L18" s="35"/>
      <c r="M18" s="35"/>
      <c r="N18" s="35"/>
      <c r="O18" s="35"/>
      <c r="P18" s="35"/>
      <c r="Q18" s="35"/>
      <c r="R18" s="74"/>
      <c r="S18" s="571" t="s">
        <v>13</v>
      </c>
      <c r="T18" s="571"/>
      <c r="U18" s="35"/>
      <c r="V18" s="35"/>
    </row>
    <row r="19" spans="1:22" s="15" customFormat="1" ht="12.75" customHeight="1" x14ac:dyDescent="0.2">
      <c r="K19" s="35"/>
      <c r="L19" s="35"/>
      <c r="M19" s="35"/>
      <c r="N19" s="35"/>
      <c r="O19" s="35"/>
      <c r="P19" s="35"/>
      <c r="Q19" s="35"/>
      <c r="R19" s="35" t="s">
        <v>14</v>
      </c>
      <c r="S19" s="35"/>
      <c r="T19" s="35"/>
      <c r="U19" s="35"/>
      <c r="V19" s="35"/>
    </row>
    <row r="20" spans="1:22" s="15" customFormat="1" ht="12.75" x14ac:dyDescent="0.2">
      <c r="A20" s="14"/>
      <c r="B20" s="14"/>
      <c r="K20" s="14"/>
      <c r="L20" s="14"/>
      <c r="M20" s="14"/>
      <c r="N20" s="14"/>
      <c r="O20" s="14"/>
      <c r="P20" s="14"/>
      <c r="Q20" s="35"/>
      <c r="R20" s="35" t="s">
        <v>90</v>
      </c>
      <c r="S20" s="35"/>
      <c r="T20" s="35"/>
      <c r="U20" s="35"/>
      <c r="V20" s="35"/>
    </row>
    <row r="21" spans="1:22" x14ac:dyDescent="0.25">
      <c r="R21" s="546" t="s">
        <v>87</v>
      </c>
      <c r="S21" s="546"/>
      <c r="T21" s="546"/>
    </row>
  </sheetData>
  <mergeCells count="23">
    <mergeCell ref="R21:T21"/>
    <mergeCell ref="U1:V1"/>
    <mergeCell ref="C8:F8"/>
    <mergeCell ref="D9:F9"/>
    <mergeCell ref="C9:C10"/>
    <mergeCell ref="G9:G10"/>
    <mergeCell ref="S8:V8"/>
    <mergeCell ref="S9:S10"/>
    <mergeCell ref="T9:V9"/>
    <mergeCell ref="E2:P2"/>
    <mergeCell ref="C4:Q4"/>
    <mergeCell ref="P9:R9"/>
    <mergeCell ref="H9:J9"/>
    <mergeCell ref="K9:K10"/>
    <mergeCell ref="S17:V17"/>
    <mergeCell ref="B8:B10"/>
    <mergeCell ref="A8:A10"/>
    <mergeCell ref="S18:T18"/>
    <mergeCell ref="O8:R8"/>
    <mergeCell ref="K8:N8"/>
    <mergeCell ref="G8:J8"/>
    <mergeCell ref="L9:N9"/>
    <mergeCell ref="O9:O10"/>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0"/>
  <sheetViews>
    <sheetView zoomScale="85" zoomScaleNormal="85" zoomScaleSheetLayoutView="100" workbookViewId="0">
      <selection activeCell="A13" sqref="A13:L13"/>
    </sheetView>
  </sheetViews>
  <sheetFormatPr defaultColWidth="8.85546875" defaultRowHeight="14.25" x14ac:dyDescent="0.2"/>
  <cols>
    <col min="1" max="1" width="8.140625" style="72" customWidth="1"/>
    <col min="2" max="2" width="12.5703125" style="72" customWidth="1"/>
    <col min="3" max="3" width="12.140625" style="72" customWidth="1"/>
    <col min="4" max="4" width="11.7109375" style="72" customWidth="1"/>
    <col min="5" max="5" width="11.28515625" style="72" customWidth="1"/>
    <col min="6" max="6" width="17.140625" style="72" customWidth="1"/>
    <col min="7" max="7" width="15.140625" style="72" customWidth="1"/>
    <col min="8" max="8" width="14.42578125" style="72" customWidth="1"/>
    <col min="9" max="9" width="14.85546875" style="72" customWidth="1"/>
    <col min="10" max="10" width="18.42578125" style="72" customWidth="1"/>
    <col min="11" max="11" width="17.28515625" style="72" customWidth="1"/>
    <col min="12" max="12" width="16.28515625" style="72" customWidth="1"/>
    <col min="13" max="16384" width="8.85546875" style="72"/>
  </cols>
  <sheetData>
    <row r="1" spans="1:19" ht="15" x14ac:dyDescent="0.2">
      <c r="B1" s="15"/>
      <c r="C1" s="15"/>
      <c r="D1" s="15"/>
      <c r="E1" s="15"/>
      <c r="F1" s="1"/>
      <c r="G1" s="1"/>
      <c r="H1" s="15"/>
      <c r="J1" s="40"/>
      <c r="K1" s="670" t="s">
        <v>549</v>
      </c>
      <c r="L1" s="670"/>
    </row>
    <row r="2" spans="1:19" ht="15.75" x14ac:dyDescent="0.25">
      <c r="B2" s="543" t="s">
        <v>0</v>
      </c>
      <c r="C2" s="543"/>
      <c r="D2" s="543"/>
      <c r="E2" s="543"/>
      <c r="F2" s="543"/>
      <c r="G2" s="543"/>
      <c r="H2" s="543"/>
      <c r="I2" s="543"/>
      <c r="J2" s="543"/>
    </row>
    <row r="3" spans="1:19" ht="20.25" x14ac:dyDescent="0.3">
      <c r="B3" s="544" t="s">
        <v>757</v>
      </c>
      <c r="C3" s="544"/>
      <c r="D3" s="544"/>
      <c r="E3" s="544"/>
      <c r="F3" s="544"/>
      <c r="G3" s="544"/>
      <c r="H3" s="544"/>
      <c r="I3" s="544"/>
      <c r="J3" s="544"/>
    </row>
    <row r="4" spans="1:19" ht="20.25" x14ac:dyDescent="0.3">
      <c r="B4" s="128"/>
      <c r="C4" s="128"/>
      <c r="D4" s="128"/>
      <c r="E4" s="128"/>
      <c r="F4" s="128"/>
      <c r="G4" s="128"/>
      <c r="H4" s="128"/>
      <c r="I4" s="128"/>
      <c r="J4" s="128"/>
    </row>
    <row r="5" spans="1:19" ht="15.6" customHeight="1" x14ac:dyDescent="0.25">
      <c r="B5" s="836" t="s">
        <v>774</v>
      </c>
      <c r="C5" s="836"/>
      <c r="D5" s="836"/>
      <c r="E5" s="836"/>
      <c r="F5" s="836"/>
      <c r="G5" s="836"/>
      <c r="H5" s="836"/>
      <c r="I5" s="836"/>
      <c r="J5" s="836"/>
      <c r="K5" s="836"/>
      <c r="L5" s="836"/>
    </row>
    <row r="6" spans="1:19" x14ac:dyDescent="0.2">
      <c r="A6" s="546" t="s">
        <v>166</v>
      </c>
      <c r="B6" s="546"/>
      <c r="C6" s="31"/>
    </row>
    <row r="7" spans="1:19" ht="15" customHeight="1" x14ac:dyDescent="0.25">
      <c r="A7" s="828" t="s">
        <v>113</v>
      </c>
      <c r="B7" s="805" t="s">
        <v>3</v>
      </c>
      <c r="C7" s="832" t="s">
        <v>27</v>
      </c>
      <c r="D7" s="832"/>
      <c r="E7" s="832"/>
      <c r="F7" s="832"/>
      <c r="G7" s="833" t="s">
        <v>28</v>
      </c>
      <c r="H7" s="834"/>
      <c r="I7" s="834"/>
      <c r="J7" s="835"/>
      <c r="K7" s="805" t="s">
        <v>388</v>
      </c>
      <c r="L7" s="810" t="s">
        <v>680</v>
      </c>
    </row>
    <row r="8" spans="1:19" ht="31.15" customHeight="1" x14ac:dyDescent="0.2">
      <c r="A8" s="829"/>
      <c r="B8" s="831"/>
      <c r="C8" s="810" t="s">
        <v>247</v>
      </c>
      <c r="D8" s="805" t="s">
        <v>446</v>
      </c>
      <c r="E8" s="837" t="s">
        <v>101</v>
      </c>
      <c r="F8" s="809"/>
      <c r="G8" s="806" t="s">
        <v>247</v>
      </c>
      <c r="H8" s="810" t="s">
        <v>446</v>
      </c>
      <c r="I8" s="838" t="s">
        <v>101</v>
      </c>
      <c r="J8" s="839"/>
      <c r="K8" s="831"/>
      <c r="L8" s="810"/>
    </row>
    <row r="9" spans="1:19" ht="51" x14ac:dyDescent="0.2">
      <c r="A9" s="830"/>
      <c r="B9" s="806"/>
      <c r="C9" s="810"/>
      <c r="D9" s="806"/>
      <c r="E9" s="357" t="s">
        <v>912</v>
      </c>
      <c r="F9" s="85" t="s">
        <v>447</v>
      </c>
      <c r="G9" s="810"/>
      <c r="H9" s="810"/>
      <c r="I9" s="357" t="s">
        <v>912</v>
      </c>
      <c r="J9" s="85" t="s">
        <v>447</v>
      </c>
      <c r="K9" s="806"/>
      <c r="L9" s="810"/>
      <c r="M9" s="112"/>
      <c r="N9" s="112"/>
      <c r="O9" s="112"/>
    </row>
    <row r="10" spans="1:19" x14ac:dyDescent="0.2">
      <c r="A10" s="155">
        <v>1</v>
      </c>
      <c r="B10" s="154">
        <v>2</v>
      </c>
      <c r="C10" s="155">
        <v>3</v>
      </c>
      <c r="D10" s="154">
        <v>4</v>
      </c>
      <c r="E10" s="155">
        <v>5</v>
      </c>
      <c r="F10" s="154">
        <v>6</v>
      </c>
      <c r="G10" s="155">
        <v>7</v>
      </c>
      <c r="H10" s="154">
        <v>8</v>
      </c>
      <c r="I10" s="155">
        <v>9</v>
      </c>
      <c r="J10" s="154">
        <v>10</v>
      </c>
      <c r="K10" s="155" t="s">
        <v>556</v>
      </c>
      <c r="L10" s="154">
        <v>12</v>
      </c>
      <c r="M10" s="112"/>
      <c r="N10" s="112"/>
      <c r="O10" s="112"/>
    </row>
    <row r="11" spans="1:19" s="111" customFormat="1" ht="28.5" x14ac:dyDescent="0.2">
      <c r="A11" s="452">
        <v>1</v>
      </c>
      <c r="B11" s="448" t="s">
        <v>922</v>
      </c>
      <c r="C11" s="453">
        <f>7888+702+530</f>
        <v>9120</v>
      </c>
      <c r="D11" s="453">
        <v>91</v>
      </c>
      <c r="E11" s="453">
        <v>91</v>
      </c>
      <c r="F11" s="453">
        <v>0</v>
      </c>
      <c r="G11" s="453">
        <f>6174+276+454</f>
        <v>6904</v>
      </c>
      <c r="H11" s="453">
        <v>223</v>
      </c>
      <c r="I11" s="453">
        <v>223</v>
      </c>
      <c r="J11" s="453">
        <v>0</v>
      </c>
      <c r="K11" s="452">
        <v>314</v>
      </c>
      <c r="L11" s="454" t="s">
        <v>7</v>
      </c>
      <c r="M11" s="112"/>
      <c r="N11" s="112"/>
      <c r="O11" s="112"/>
      <c r="P11" s="112"/>
      <c r="Q11" s="112"/>
      <c r="R11" s="112"/>
      <c r="S11" s="112"/>
    </row>
    <row r="12" spans="1:19" ht="28.5" x14ac:dyDescent="0.2">
      <c r="A12" s="452">
        <v>2</v>
      </c>
      <c r="B12" s="449" t="s">
        <v>923</v>
      </c>
      <c r="C12" s="453">
        <f>5696+777+0</f>
        <v>6473</v>
      </c>
      <c r="D12" s="453">
        <v>163</v>
      </c>
      <c r="E12" s="453">
        <v>163</v>
      </c>
      <c r="F12" s="453">
        <v>0</v>
      </c>
      <c r="G12" s="453">
        <f>4204+316</f>
        <v>4520</v>
      </c>
      <c r="H12" s="453">
        <v>148</v>
      </c>
      <c r="I12" s="453">
        <v>148</v>
      </c>
      <c r="J12" s="453">
        <v>0</v>
      </c>
      <c r="K12" s="452">
        <v>311</v>
      </c>
      <c r="L12" s="454" t="s">
        <v>7</v>
      </c>
      <c r="M12" s="112"/>
      <c r="N12" s="112"/>
      <c r="O12" s="112"/>
    </row>
    <row r="13" spans="1:19" x14ac:dyDescent="0.2">
      <c r="A13" s="452">
        <v>3</v>
      </c>
      <c r="B13" s="449" t="s">
        <v>924</v>
      </c>
      <c r="C13" s="452">
        <f>2528</f>
        <v>2528</v>
      </c>
      <c r="D13" s="452">
        <v>44</v>
      </c>
      <c r="E13" s="452">
        <v>44</v>
      </c>
      <c r="F13" s="452">
        <v>0</v>
      </c>
      <c r="G13" s="452">
        <v>1570</v>
      </c>
      <c r="H13" s="452">
        <v>52</v>
      </c>
      <c r="I13" s="452">
        <v>52</v>
      </c>
      <c r="J13" s="452">
        <v>0</v>
      </c>
      <c r="K13" s="452">
        <v>96</v>
      </c>
      <c r="L13" s="454" t="s">
        <v>7</v>
      </c>
      <c r="M13" s="112"/>
      <c r="N13" s="112"/>
      <c r="O13" s="112"/>
    </row>
    <row r="14" spans="1:19" ht="15" x14ac:dyDescent="0.25">
      <c r="A14" s="455" t="s">
        <v>19</v>
      </c>
      <c r="B14" s="456"/>
      <c r="C14" s="457">
        <f t="shared" ref="C14:K14" si="0">SUM(C11:C13)</f>
        <v>18121</v>
      </c>
      <c r="D14" s="457">
        <f t="shared" si="0"/>
        <v>298</v>
      </c>
      <c r="E14" s="457">
        <f t="shared" si="0"/>
        <v>298</v>
      </c>
      <c r="F14" s="457">
        <f t="shared" si="0"/>
        <v>0</v>
      </c>
      <c r="G14" s="457">
        <f t="shared" si="0"/>
        <v>12994</v>
      </c>
      <c r="H14" s="457">
        <f t="shared" si="0"/>
        <v>423</v>
      </c>
      <c r="I14" s="457">
        <f t="shared" si="0"/>
        <v>423</v>
      </c>
      <c r="J14" s="457">
        <f t="shared" si="0"/>
        <v>0</v>
      </c>
      <c r="K14" s="457">
        <f t="shared" si="0"/>
        <v>721</v>
      </c>
      <c r="L14" s="454" t="s">
        <v>7</v>
      </c>
    </row>
    <row r="15" spans="1:19" ht="17.25" customHeight="1" x14ac:dyDescent="0.2">
      <c r="A15" s="825" t="s">
        <v>119</v>
      </c>
      <c r="B15" s="826"/>
      <c r="C15" s="826"/>
      <c r="D15" s="826"/>
      <c r="E15" s="826"/>
      <c r="F15" s="826"/>
      <c r="G15" s="826"/>
      <c r="H15" s="826"/>
      <c r="I15" s="826"/>
      <c r="J15" s="826"/>
      <c r="K15" s="827"/>
      <c r="L15" s="827"/>
    </row>
    <row r="17" spans="1:19" s="15" customFormat="1" ht="15.75" customHeight="1" x14ac:dyDescent="0.25">
      <c r="A17" s="547" t="s">
        <v>12</v>
      </c>
      <c r="B17" s="547"/>
      <c r="C17" s="1"/>
      <c r="D17" s="14"/>
      <c r="E17" s="14"/>
      <c r="H17" s="82"/>
      <c r="I17" s="82"/>
      <c r="J17" s="74"/>
      <c r="K17" s="571" t="s">
        <v>13</v>
      </c>
      <c r="L17" s="571"/>
      <c r="M17" s="35"/>
    </row>
    <row r="18" spans="1:19" s="15" customFormat="1" ht="13.15" customHeight="1" x14ac:dyDescent="0.2">
      <c r="J18" s="35" t="s">
        <v>14</v>
      </c>
      <c r="K18" s="35"/>
      <c r="L18" s="35"/>
      <c r="M18" s="35"/>
      <c r="N18" s="83"/>
      <c r="O18" s="83"/>
      <c r="P18" s="83"/>
      <c r="Q18" s="83"/>
      <c r="R18" s="83"/>
      <c r="S18" s="83"/>
    </row>
    <row r="19" spans="1:19" s="15" customFormat="1" ht="12.75" x14ac:dyDescent="0.2">
      <c r="J19" s="35" t="s">
        <v>90</v>
      </c>
      <c r="K19" s="35"/>
      <c r="L19" s="35"/>
      <c r="M19" s="35"/>
      <c r="N19" s="83"/>
      <c r="O19" s="83"/>
      <c r="P19" s="83"/>
      <c r="Q19" s="83"/>
      <c r="R19" s="83"/>
      <c r="S19" s="83"/>
    </row>
    <row r="20" spans="1:19" s="15" customFormat="1" ht="15" x14ac:dyDescent="0.25">
      <c r="B20" s="14"/>
      <c r="C20" s="14"/>
      <c r="D20" s="14"/>
      <c r="E20" s="14"/>
      <c r="J20" s="546" t="s">
        <v>87</v>
      </c>
      <c r="K20" s="546"/>
      <c r="L20" s="546"/>
      <c r="M20" s="74"/>
    </row>
  </sheetData>
  <mergeCells count="21">
    <mergeCell ref="K1:L1"/>
    <mergeCell ref="B2:J2"/>
    <mergeCell ref="B3:J3"/>
    <mergeCell ref="G7:J7"/>
    <mergeCell ref="A6:B6"/>
    <mergeCell ref="B5:L5"/>
    <mergeCell ref="K7:K9"/>
    <mergeCell ref="E8:F8"/>
    <mergeCell ref="I8:J8"/>
    <mergeCell ref="J20:L20"/>
    <mergeCell ref="L7:L9"/>
    <mergeCell ref="A15:L15"/>
    <mergeCell ref="A7:A9"/>
    <mergeCell ref="B7:B9"/>
    <mergeCell ref="K17:L17"/>
    <mergeCell ref="A17:B17"/>
    <mergeCell ref="C8:C9"/>
    <mergeCell ref="H8:H9"/>
    <mergeCell ref="G8:G9"/>
    <mergeCell ref="C7:F7"/>
    <mergeCell ref="D8:D9"/>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O35"/>
  <sheetViews>
    <sheetView topLeftCell="A7" zoomScale="85" zoomScaleNormal="85" zoomScaleSheetLayoutView="85" workbookViewId="0">
      <selection activeCell="I35" sqref="I35"/>
    </sheetView>
  </sheetViews>
  <sheetFormatPr defaultRowHeight="12.75" x14ac:dyDescent="0.2"/>
  <cols>
    <col min="1" max="1" width="4.7109375" style="175" customWidth="1"/>
    <col min="2" max="2" width="33.28515625" style="175" customWidth="1"/>
    <col min="3" max="11" width="7.85546875" style="175" customWidth="1"/>
    <col min="12" max="23" width="8" style="175" customWidth="1"/>
    <col min="24" max="16384" width="9.140625" style="175"/>
  </cols>
  <sheetData>
    <row r="1" spans="1:249" ht="15" x14ac:dyDescent="0.2">
      <c r="O1" s="844" t="s">
        <v>561</v>
      </c>
      <c r="P1" s="844"/>
      <c r="Q1" s="844"/>
      <c r="R1" s="844"/>
      <c r="S1" s="844"/>
      <c r="T1" s="844"/>
      <c r="U1" s="844"/>
    </row>
    <row r="2" spans="1:249" ht="15.75" x14ac:dyDescent="0.25">
      <c r="G2" s="176"/>
      <c r="H2" s="176"/>
      <c r="I2" s="177"/>
      <c r="J2" s="176" t="s">
        <v>0</v>
      </c>
      <c r="K2" s="177"/>
      <c r="L2" s="177"/>
      <c r="M2" s="177"/>
      <c r="N2" s="177"/>
      <c r="O2" s="177"/>
      <c r="P2" s="177"/>
      <c r="Q2" s="177"/>
      <c r="R2" s="177"/>
      <c r="S2" s="177"/>
      <c r="T2" s="177"/>
      <c r="U2" s="177"/>
    </row>
    <row r="3" spans="1:249" ht="15.75" x14ac:dyDescent="0.25">
      <c r="F3" s="176"/>
      <c r="G3" s="176"/>
      <c r="H3" s="176"/>
      <c r="I3" s="177"/>
      <c r="J3" s="177"/>
      <c r="K3" s="177"/>
      <c r="L3" s="177"/>
      <c r="M3" s="177"/>
      <c r="N3" s="177"/>
      <c r="O3" s="177"/>
      <c r="P3" s="177"/>
      <c r="Q3" s="177"/>
      <c r="R3" s="177"/>
      <c r="S3" s="177"/>
      <c r="T3" s="177"/>
      <c r="U3" s="177"/>
    </row>
    <row r="4" spans="1:249" ht="18" x14ac:dyDescent="0.25">
      <c r="B4" s="845" t="s">
        <v>757</v>
      </c>
      <c r="C4" s="845"/>
      <c r="D4" s="845"/>
      <c r="E4" s="845"/>
      <c r="F4" s="845"/>
      <c r="G4" s="845"/>
      <c r="H4" s="845"/>
      <c r="I4" s="845"/>
      <c r="J4" s="845"/>
      <c r="K4" s="845"/>
      <c r="L4" s="845"/>
      <c r="M4" s="845"/>
      <c r="N4" s="845"/>
      <c r="O4" s="845"/>
      <c r="P4" s="845"/>
      <c r="Q4" s="845"/>
      <c r="R4" s="845"/>
      <c r="S4" s="845"/>
      <c r="T4" s="845"/>
      <c r="U4" s="845"/>
    </row>
    <row r="6" spans="1:249" ht="15.75" x14ac:dyDescent="0.25">
      <c r="B6" s="846" t="s">
        <v>775</v>
      </c>
      <c r="C6" s="846"/>
      <c r="D6" s="846"/>
      <c r="E6" s="846"/>
      <c r="F6" s="846"/>
      <c r="G6" s="846"/>
      <c r="H6" s="846"/>
      <c r="I6" s="846"/>
      <c r="J6" s="846"/>
      <c r="K6" s="846"/>
      <c r="L6" s="846"/>
      <c r="M6" s="846"/>
      <c r="N6" s="846"/>
      <c r="O6" s="846"/>
      <c r="P6" s="846"/>
      <c r="Q6" s="846"/>
      <c r="R6" s="846"/>
      <c r="S6" s="846"/>
      <c r="T6" s="846"/>
      <c r="U6" s="846"/>
    </row>
    <row r="8" spans="1:249" x14ac:dyDescent="0.2">
      <c r="A8" s="840" t="s">
        <v>166</v>
      </c>
      <c r="B8" s="840"/>
    </row>
    <row r="9" spans="1:249" ht="18" x14ac:dyDescent="0.25">
      <c r="A9" s="178"/>
      <c r="B9" s="178"/>
      <c r="V9" s="854" t="s">
        <v>255</v>
      </c>
      <c r="W9" s="854"/>
    </row>
    <row r="10" spans="1:249" ht="12.75" customHeight="1" x14ac:dyDescent="0.2">
      <c r="A10" s="855" t="s">
        <v>2</v>
      </c>
      <c r="B10" s="855" t="s">
        <v>114</v>
      </c>
      <c r="C10" s="857" t="s">
        <v>27</v>
      </c>
      <c r="D10" s="858"/>
      <c r="E10" s="858"/>
      <c r="F10" s="858"/>
      <c r="G10" s="858"/>
      <c r="H10" s="858"/>
      <c r="I10" s="858"/>
      <c r="J10" s="858"/>
      <c r="K10" s="859"/>
      <c r="L10" s="857" t="s">
        <v>28</v>
      </c>
      <c r="M10" s="858"/>
      <c r="N10" s="858"/>
      <c r="O10" s="858"/>
      <c r="P10" s="858"/>
      <c r="Q10" s="858"/>
      <c r="R10" s="858"/>
      <c r="S10" s="858"/>
      <c r="T10" s="859"/>
      <c r="U10" s="860" t="s">
        <v>144</v>
      </c>
      <c r="V10" s="861"/>
      <c r="W10" s="862"/>
      <c r="X10" s="180"/>
      <c r="Y10" s="180"/>
      <c r="Z10" s="180"/>
      <c r="AA10" s="180"/>
      <c r="AB10" s="180"/>
      <c r="AC10" s="181"/>
      <c r="AD10" s="182"/>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c r="IO10" s="180"/>
    </row>
    <row r="11" spans="1:249" ht="12.75" customHeight="1" x14ac:dyDescent="0.2">
      <c r="A11" s="856"/>
      <c r="B11" s="856"/>
      <c r="C11" s="847" t="s">
        <v>180</v>
      </c>
      <c r="D11" s="848"/>
      <c r="E11" s="849"/>
      <c r="F11" s="847" t="s">
        <v>181</v>
      </c>
      <c r="G11" s="848"/>
      <c r="H11" s="849"/>
      <c r="I11" s="847" t="s">
        <v>19</v>
      </c>
      <c r="J11" s="848"/>
      <c r="K11" s="849"/>
      <c r="L11" s="847" t="s">
        <v>180</v>
      </c>
      <c r="M11" s="848"/>
      <c r="N11" s="849"/>
      <c r="O11" s="847" t="s">
        <v>181</v>
      </c>
      <c r="P11" s="848"/>
      <c r="Q11" s="849"/>
      <c r="R11" s="847" t="s">
        <v>19</v>
      </c>
      <c r="S11" s="848"/>
      <c r="T11" s="849"/>
      <c r="U11" s="863"/>
      <c r="V11" s="864"/>
      <c r="W11" s="865"/>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row>
    <row r="12" spans="1:249" x14ac:dyDescent="0.2">
      <c r="A12" s="179"/>
      <c r="B12" s="179"/>
      <c r="C12" s="183" t="s">
        <v>256</v>
      </c>
      <c r="D12" s="184" t="s">
        <v>46</v>
      </c>
      <c r="E12" s="185" t="s">
        <v>47</v>
      </c>
      <c r="F12" s="183" t="s">
        <v>256</v>
      </c>
      <c r="G12" s="184" t="s">
        <v>46</v>
      </c>
      <c r="H12" s="185" t="s">
        <v>47</v>
      </c>
      <c r="I12" s="183" t="s">
        <v>256</v>
      </c>
      <c r="J12" s="184" t="s">
        <v>46</v>
      </c>
      <c r="K12" s="185" t="s">
        <v>47</v>
      </c>
      <c r="L12" s="183" t="s">
        <v>256</v>
      </c>
      <c r="M12" s="184" t="s">
        <v>46</v>
      </c>
      <c r="N12" s="185" t="s">
        <v>47</v>
      </c>
      <c r="O12" s="183" t="s">
        <v>256</v>
      </c>
      <c r="P12" s="184" t="s">
        <v>46</v>
      </c>
      <c r="Q12" s="185" t="s">
        <v>47</v>
      </c>
      <c r="R12" s="183" t="s">
        <v>256</v>
      </c>
      <c r="S12" s="184" t="s">
        <v>46</v>
      </c>
      <c r="T12" s="185" t="s">
        <v>47</v>
      </c>
      <c r="U12" s="179" t="s">
        <v>256</v>
      </c>
      <c r="V12" s="179" t="s">
        <v>46</v>
      </c>
      <c r="W12" s="179" t="s">
        <v>47</v>
      </c>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row>
    <row r="13" spans="1:249" x14ac:dyDescent="0.2">
      <c r="A13" s="179">
        <v>1</v>
      </c>
      <c r="B13" s="179">
        <v>2</v>
      </c>
      <c r="C13" s="179">
        <v>3</v>
      </c>
      <c r="D13" s="179">
        <v>4</v>
      </c>
      <c r="E13" s="179">
        <v>5</v>
      </c>
      <c r="F13" s="179">
        <v>7</v>
      </c>
      <c r="G13" s="179">
        <v>8</v>
      </c>
      <c r="H13" s="179">
        <v>9</v>
      </c>
      <c r="I13" s="179">
        <v>11</v>
      </c>
      <c r="J13" s="179">
        <v>12</v>
      </c>
      <c r="K13" s="179">
        <v>13</v>
      </c>
      <c r="L13" s="179">
        <v>15</v>
      </c>
      <c r="M13" s="179">
        <v>16</v>
      </c>
      <c r="N13" s="179">
        <v>17</v>
      </c>
      <c r="O13" s="179">
        <v>19</v>
      </c>
      <c r="P13" s="179">
        <v>20</v>
      </c>
      <c r="Q13" s="179">
        <v>21</v>
      </c>
      <c r="R13" s="179">
        <v>23</v>
      </c>
      <c r="S13" s="179">
        <v>24</v>
      </c>
      <c r="T13" s="179">
        <v>25</v>
      </c>
      <c r="U13" s="179">
        <v>27</v>
      </c>
      <c r="V13" s="179">
        <v>28</v>
      </c>
      <c r="W13" s="179">
        <v>29</v>
      </c>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row>
    <row r="14" spans="1:249" ht="12.75" customHeight="1" x14ac:dyDescent="0.2">
      <c r="A14" s="852" t="s">
        <v>248</v>
      </c>
      <c r="B14" s="853"/>
      <c r="C14" s="179"/>
      <c r="D14" s="179"/>
      <c r="E14" s="179"/>
      <c r="F14" s="179"/>
      <c r="G14" s="179"/>
      <c r="H14" s="179"/>
      <c r="I14" s="179"/>
      <c r="J14" s="179"/>
      <c r="K14" s="179"/>
      <c r="L14" s="179"/>
      <c r="M14" s="179"/>
      <c r="N14" s="179"/>
      <c r="O14" s="179"/>
      <c r="P14" s="179"/>
      <c r="Q14" s="179"/>
      <c r="R14" s="179"/>
      <c r="S14" s="179"/>
      <c r="T14" s="179"/>
      <c r="U14" s="187"/>
      <c r="V14" s="188"/>
      <c r="W14" s="188"/>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row>
    <row r="15" spans="1:249" x14ac:dyDescent="0.2">
      <c r="A15" s="189">
        <v>1</v>
      </c>
      <c r="B15" s="190" t="s">
        <v>129</v>
      </c>
      <c r="C15" s="488">
        <v>9.34</v>
      </c>
      <c r="D15" s="488">
        <v>0</v>
      </c>
      <c r="E15" s="488">
        <v>0</v>
      </c>
      <c r="F15" s="488">
        <v>0</v>
      </c>
      <c r="G15" s="488">
        <v>0</v>
      </c>
      <c r="H15" s="488">
        <v>0</v>
      </c>
      <c r="I15" s="488">
        <f>C15+F15</f>
        <v>9.34</v>
      </c>
      <c r="J15" s="488">
        <f t="shared" ref="J15:K15" si="0">D15+G15</f>
        <v>0</v>
      </c>
      <c r="K15" s="488">
        <f t="shared" si="0"/>
        <v>0</v>
      </c>
      <c r="L15" s="488">
        <v>10.33</v>
      </c>
      <c r="M15" s="488">
        <v>0</v>
      </c>
      <c r="N15" s="488">
        <v>0</v>
      </c>
      <c r="O15" s="488">
        <v>0</v>
      </c>
      <c r="P15" s="488">
        <v>0</v>
      </c>
      <c r="Q15" s="488">
        <v>0</v>
      </c>
      <c r="R15" s="488">
        <f>L15+O15</f>
        <v>10.33</v>
      </c>
      <c r="S15" s="488">
        <f t="shared" ref="S15:T15" si="1">M15+P15</f>
        <v>0</v>
      </c>
      <c r="T15" s="488">
        <f t="shared" si="1"/>
        <v>0</v>
      </c>
      <c r="U15" s="488">
        <f>I15+R15</f>
        <v>19.670000000000002</v>
      </c>
      <c r="V15" s="488">
        <f t="shared" ref="V15:W15" si="2">J15+S15</f>
        <v>0</v>
      </c>
      <c r="W15" s="488">
        <f t="shared" si="2"/>
        <v>0</v>
      </c>
    </row>
    <row r="16" spans="1:249" x14ac:dyDescent="0.2">
      <c r="A16" s="189">
        <v>2</v>
      </c>
      <c r="B16" s="191" t="s">
        <v>487</v>
      </c>
      <c r="C16" s="488">
        <v>121.37</v>
      </c>
      <c r="D16" s="488">
        <v>0</v>
      </c>
      <c r="E16" s="488">
        <v>18.13</v>
      </c>
      <c r="F16" s="488">
        <v>186.84</v>
      </c>
      <c r="G16" s="488">
        <v>0</v>
      </c>
      <c r="H16" s="488">
        <v>0</v>
      </c>
      <c r="I16" s="488">
        <f t="shared" ref="I16:I18" si="3">C16+F16</f>
        <v>308.21000000000004</v>
      </c>
      <c r="J16" s="488">
        <f t="shared" ref="J16:J18" si="4">D16+G16</f>
        <v>0</v>
      </c>
      <c r="K16" s="488">
        <f t="shared" ref="K16:K18" si="5">E16+H16</f>
        <v>18.13</v>
      </c>
      <c r="L16" s="488">
        <v>135.65</v>
      </c>
      <c r="M16" s="488">
        <v>0</v>
      </c>
      <c r="N16" s="488">
        <v>18.489999999999998</v>
      </c>
      <c r="O16" s="488">
        <v>137.83000000000001</v>
      </c>
      <c r="P16" s="488">
        <v>0</v>
      </c>
      <c r="Q16" s="488">
        <v>0</v>
      </c>
      <c r="R16" s="488">
        <f>L16+O16</f>
        <v>273.48</v>
      </c>
      <c r="S16" s="488">
        <f t="shared" ref="S16:S18" si="6">M16+P16</f>
        <v>0</v>
      </c>
      <c r="T16" s="488">
        <f t="shared" ref="T16:T18" si="7">N16+Q16</f>
        <v>18.489999999999998</v>
      </c>
      <c r="U16" s="488">
        <f t="shared" ref="U16:U18" si="8">I16+R16</f>
        <v>581.69000000000005</v>
      </c>
      <c r="V16" s="488">
        <f t="shared" ref="V16:V18" si="9">J16+S16</f>
        <v>0</v>
      </c>
      <c r="W16" s="488">
        <f>K16+T16</f>
        <v>36.619999999999997</v>
      </c>
    </row>
    <row r="17" spans="1:23" ht="15" customHeight="1" x14ac:dyDescent="0.2">
      <c r="A17" s="189">
        <v>3</v>
      </c>
      <c r="B17" s="191" t="s">
        <v>133</v>
      </c>
      <c r="C17" s="488">
        <v>29.8</v>
      </c>
      <c r="D17" s="488">
        <v>0</v>
      </c>
      <c r="E17" s="488">
        <v>0</v>
      </c>
      <c r="F17" s="488">
        <v>0</v>
      </c>
      <c r="G17" s="488">
        <v>0</v>
      </c>
      <c r="H17" s="488">
        <v>0</v>
      </c>
      <c r="I17" s="488">
        <f t="shared" si="3"/>
        <v>29.8</v>
      </c>
      <c r="J17" s="488">
        <f t="shared" si="4"/>
        <v>0</v>
      </c>
      <c r="K17" s="488">
        <f t="shared" si="5"/>
        <v>0</v>
      </c>
      <c r="L17" s="488">
        <v>42.3</v>
      </c>
      <c r="M17" s="488">
        <v>0</v>
      </c>
      <c r="N17" s="488">
        <v>0</v>
      </c>
      <c r="O17" s="488">
        <v>0</v>
      </c>
      <c r="P17" s="488">
        <v>0</v>
      </c>
      <c r="Q17" s="488">
        <v>0</v>
      </c>
      <c r="R17" s="488">
        <f t="shared" ref="R17:R18" si="10">L17+O17</f>
        <v>42.3</v>
      </c>
      <c r="S17" s="488">
        <f t="shared" si="6"/>
        <v>0</v>
      </c>
      <c r="T17" s="488">
        <f t="shared" si="7"/>
        <v>0</v>
      </c>
      <c r="U17" s="488">
        <f t="shared" si="8"/>
        <v>72.099999999999994</v>
      </c>
      <c r="V17" s="488">
        <f t="shared" si="9"/>
        <v>0</v>
      </c>
      <c r="W17" s="488">
        <f t="shared" ref="W17:W18" si="11">K17+T17</f>
        <v>0</v>
      </c>
    </row>
    <row r="18" spans="1:23" ht="12.6" customHeight="1" x14ac:dyDescent="0.2">
      <c r="A18" s="189">
        <v>4</v>
      </c>
      <c r="B18" s="191" t="s">
        <v>131</v>
      </c>
      <c r="C18" s="488">
        <v>2.33</v>
      </c>
      <c r="D18" s="488">
        <v>0</v>
      </c>
      <c r="E18" s="488">
        <v>0</v>
      </c>
      <c r="F18" s="488">
        <v>0</v>
      </c>
      <c r="G18" s="488">
        <v>0</v>
      </c>
      <c r="H18" s="488">
        <v>0</v>
      </c>
      <c r="I18" s="488">
        <f t="shared" si="3"/>
        <v>2.33</v>
      </c>
      <c r="J18" s="488">
        <f t="shared" si="4"/>
        <v>0</v>
      </c>
      <c r="K18" s="488">
        <f t="shared" si="5"/>
        <v>0</v>
      </c>
      <c r="L18" s="488">
        <v>2.58</v>
      </c>
      <c r="M18" s="488">
        <v>0</v>
      </c>
      <c r="N18" s="488">
        <v>0</v>
      </c>
      <c r="O18" s="488">
        <v>0</v>
      </c>
      <c r="P18" s="488">
        <v>0</v>
      </c>
      <c r="Q18" s="488">
        <v>0</v>
      </c>
      <c r="R18" s="488">
        <f t="shared" si="10"/>
        <v>2.58</v>
      </c>
      <c r="S18" s="488">
        <f t="shared" si="6"/>
        <v>0</v>
      </c>
      <c r="T18" s="488">
        <f t="shared" si="7"/>
        <v>0</v>
      </c>
      <c r="U18" s="488">
        <f t="shared" si="8"/>
        <v>4.91</v>
      </c>
      <c r="V18" s="488">
        <f t="shared" si="9"/>
        <v>0</v>
      </c>
      <c r="W18" s="488">
        <f t="shared" si="11"/>
        <v>0</v>
      </c>
    </row>
    <row r="19" spans="1:23" x14ac:dyDescent="0.2">
      <c r="A19" s="189">
        <v>5</v>
      </c>
      <c r="B19" s="190" t="s">
        <v>132</v>
      </c>
      <c r="C19" s="488">
        <v>4.88</v>
      </c>
      <c r="D19" s="488">
        <v>0</v>
      </c>
      <c r="E19" s="488">
        <v>0</v>
      </c>
      <c r="F19" s="488">
        <v>0</v>
      </c>
      <c r="G19" s="488">
        <v>0</v>
      </c>
      <c r="H19" s="488">
        <v>0</v>
      </c>
      <c r="I19" s="488">
        <f t="shared" ref="I19:I23" si="12">C19+F19</f>
        <v>4.88</v>
      </c>
      <c r="J19" s="488">
        <f t="shared" ref="J19:J23" si="13">D19+G19</f>
        <v>0</v>
      </c>
      <c r="K19" s="488">
        <f t="shared" ref="K19:K23" si="14">E19+H19</f>
        <v>0</v>
      </c>
      <c r="L19" s="488">
        <v>5.66</v>
      </c>
      <c r="M19" s="488">
        <v>0</v>
      </c>
      <c r="N19" s="488">
        <v>0</v>
      </c>
      <c r="O19" s="488">
        <v>0</v>
      </c>
      <c r="P19" s="488">
        <v>0</v>
      </c>
      <c r="Q19" s="488">
        <v>0</v>
      </c>
      <c r="R19" s="488">
        <f t="shared" ref="R19:R23" si="15">L19+O19</f>
        <v>5.66</v>
      </c>
      <c r="S19" s="488">
        <f t="shared" ref="S19:S23" si="16">M19+P19</f>
        <v>0</v>
      </c>
      <c r="T19" s="488">
        <f t="shared" ref="T19:T23" si="17">N19+Q19</f>
        <v>0</v>
      </c>
      <c r="U19" s="488">
        <f t="shared" ref="U19:U23" si="18">I19+R19</f>
        <v>10.54</v>
      </c>
      <c r="V19" s="488">
        <f t="shared" ref="V19:V23" si="19">J19+S19</f>
        <v>0</v>
      </c>
      <c r="W19" s="488">
        <f t="shared" ref="W19:W23" si="20">K19+T19</f>
        <v>0</v>
      </c>
    </row>
    <row r="20" spans="1:23" ht="12.75" customHeight="1" x14ac:dyDescent="0.2">
      <c r="A20" s="852" t="s">
        <v>249</v>
      </c>
      <c r="B20" s="853"/>
      <c r="C20" s="488"/>
      <c r="D20" s="488"/>
      <c r="E20" s="488"/>
      <c r="F20" s="488"/>
      <c r="G20" s="488"/>
      <c r="H20" s="488"/>
      <c r="I20" s="488"/>
      <c r="J20" s="488"/>
      <c r="K20" s="488"/>
      <c r="L20" s="488"/>
      <c r="M20" s="488"/>
      <c r="N20" s="488"/>
      <c r="O20" s="488"/>
      <c r="P20" s="488"/>
      <c r="Q20" s="488"/>
      <c r="R20" s="488"/>
      <c r="S20" s="488"/>
      <c r="T20" s="488"/>
      <c r="U20" s="488"/>
      <c r="V20" s="488"/>
      <c r="W20" s="488"/>
    </row>
    <row r="21" spans="1:23" x14ac:dyDescent="0.2">
      <c r="A21" s="189">
        <v>6</v>
      </c>
      <c r="B21" s="190" t="s">
        <v>134</v>
      </c>
      <c r="C21" s="488">
        <v>0</v>
      </c>
      <c r="D21" s="488">
        <v>0</v>
      </c>
      <c r="E21" s="488">
        <v>0</v>
      </c>
      <c r="F21" s="488">
        <v>0</v>
      </c>
      <c r="G21" s="488">
        <v>0</v>
      </c>
      <c r="H21" s="488">
        <v>0</v>
      </c>
      <c r="I21" s="488">
        <f t="shared" si="12"/>
        <v>0</v>
      </c>
      <c r="J21" s="488">
        <f t="shared" si="13"/>
        <v>0</v>
      </c>
      <c r="K21" s="488">
        <f t="shared" si="14"/>
        <v>0</v>
      </c>
      <c r="L21" s="488">
        <v>0</v>
      </c>
      <c r="M21" s="488">
        <v>0</v>
      </c>
      <c r="N21" s="488">
        <v>0</v>
      </c>
      <c r="O21" s="488">
        <v>0</v>
      </c>
      <c r="P21" s="488">
        <v>0</v>
      </c>
      <c r="Q21" s="488">
        <v>0</v>
      </c>
      <c r="R21" s="488">
        <f t="shared" si="15"/>
        <v>0</v>
      </c>
      <c r="S21" s="488">
        <f t="shared" si="16"/>
        <v>0</v>
      </c>
      <c r="T21" s="488">
        <f t="shared" si="17"/>
        <v>0</v>
      </c>
      <c r="U21" s="488">
        <f t="shared" si="18"/>
        <v>0</v>
      </c>
      <c r="V21" s="488">
        <f t="shared" si="19"/>
        <v>0</v>
      </c>
      <c r="W21" s="488">
        <f t="shared" si="20"/>
        <v>0</v>
      </c>
    </row>
    <row r="22" spans="1:23" x14ac:dyDescent="0.2">
      <c r="A22" s="189">
        <v>7</v>
      </c>
      <c r="B22" s="190" t="s">
        <v>135</v>
      </c>
      <c r="C22" s="488">
        <v>0</v>
      </c>
      <c r="D22" s="488">
        <v>0</v>
      </c>
      <c r="E22" s="488">
        <v>0</v>
      </c>
      <c r="F22" s="488">
        <v>0</v>
      </c>
      <c r="G22" s="488">
        <v>0</v>
      </c>
      <c r="H22" s="488">
        <v>0</v>
      </c>
      <c r="I22" s="488">
        <f t="shared" si="12"/>
        <v>0</v>
      </c>
      <c r="J22" s="488">
        <f t="shared" si="13"/>
        <v>0</v>
      </c>
      <c r="K22" s="488">
        <f t="shared" si="14"/>
        <v>0</v>
      </c>
      <c r="L22" s="488">
        <v>0</v>
      </c>
      <c r="M22" s="488">
        <v>0</v>
      </c>
      <c r="N22" s="488">
        <v>0</v>
      </c>
      <c r="O22" s="488">
        <v>0</v>
      </c>
      <c r="P22" s="488">
        <v>0</v>
      </c>
      <c r="Q22" s="488">
        <v>0</v>
      </c>
      <c r="R22" s="488">
        <f t="shared" si="15"/>
        <v>0</v>
      </c>
      <c r="S22" s="488">
        <f t="shared" si="16"/>
        <v>0</v>
      </c>
      <c r="T22" s="488">
        <f t="shared" si="17"/>
        <v>0</v>
      </c>
      <c r="U22" s="488">
        <f t="shared" si="18"/>
        <v>0</v>
      </c>
      <c r="V22" s="488">
        <f t="shared" si="19"/>
        <v>0</v>
      </c>
      <c r="W22" s="488">
        <f t="shared" si="20"/>
        <v>0</v>
      </c>
    </row>
    <row r="23" spans="1:23" x14ac:dyDescent="0.2">
      <c r="A23" s="189">
        <v>8</v>
      </c>
      <c r="B23" s="190" t="s">
        <v>717</v>
      </c>
      <c r="C23" s="488">
        <v>0</v>
      </c>
      <c r="D23" s="488">
        <v>0</v>
      </c>
      <c r="E23" s="488">
        <v>0</v>
      </c>
      <c r="F23" s="488">
        <v>0</v>
      </c>
      <c r="G23" s="488">
        <v>0</v>
      </c>
      <c r="H23" s="488">
        <v>0</v>
      </c>
      <c r="I23" s="488">
        <f t="shared" si="12"/>
        <v>0</v>
      </c>
      <c r="J23" s="488">
        <f t="shared" si="13"/>
        <v>0</v>
      </c>
      <c r="K23" s="488">
        <f t="shared" si="14"/>
        <v>0</v>
      </c>
      <c r="L23" s="488">
        <v>0</v>
      </c>
      <c r="M23" s="488">
        <v>0</v>
      </c>
      <c r="N23" s="488">
        <v>0</v>
      </c>
      <c r="O23" s="488">
        <v>0</v>
      </c>
      <c r="P23" s="488">
        <v>0</v>
      </c>
      <c r="Q23" s="488">
        <v>0</v>
      </c>
      <c r="R23" s="488">
        <f t="shared" si="15"/>
        <v>0</v>
      </c>
      <c r="S23" s="488">
        <f t="shared" si="16"/>
        <v>0</v>
      </c>
      <c r="T23" s="488">
        <f t="shared" si="17"/>
        <v>0</v>
      </c>
      <c r="U23" s="488">
        <f t="shared" si="18"/>
        <v>0</v>
      </c>
      <c r="V23" s="488">
        <f t="shared" si="19"/>
        <v>0</v>
      </c>
      <c r="W23" s="488">
        <f t="shared" si="20"/>
        <v>0</v>
      </c>
    </row>
    <row r="24" spans="1:23" x14ac:dyDescent="0.2">
      <c r="A24" s="189"/>
      <c r="B24" s="190"/>
      <c r="C24" s="488"/>
      <c r="D24" s="488"/>
      <c r="E24" s="488"/>
      <c r="F24" s="488"/>
      <c r="G24" s="488"/>
      <c r="H24" s="488"/>
      <c r="I24" s="488"/>
      <c r="J24" s="488"/>
      <c r="K24" s="488"/>
      <c r="L24" s="488"/>
      <c r="M24" s="488"/>
      <c r="N24" s="488"/>
      <c r="O24" s="488"/>
      <c r="P24" s="488"/>
      <c r="Q24" s="488"/>
      <c r="R24" s="488"/>
      <c r="S24" s="488"/>
      <c r="T24" s="488"/>
      <c r="U24" s="488"/>
      <c r="V24" s="488"/>
      <c r="W24" s="488"/>
    </row>
    <row r="25" spans="1:23" x14ac:dyDescent="0.2">
      <c r="A25" s="850" t="s">
        <v>19</v>
      </c>
      <c r="B25" s="851"/>
      <c r="C25" s="488">
        <f>SUM(C15:C23)</f>
        <v>167.72000000000003</v>
      </c>
      <c r="D25" s="488">
        <f t="shared" ref="D25:W25" si="21">SUM(D15:D23)</f>
        <v>0</v>
      </c>
      <c r="E25" s="488">
        <f t="shared" si="21"/>
        <v>18.13</v>
      </c>
      <c r="F25" s="488">
        <f t="shared" si="21"/>
        <v>186.84</v>
      </c>
      <c r="G25" s="488">
        <f t="shared" si="21"/>
        <v>0</v>
      </c>
      <c r="H25" s="488">
        <f t="shared" si="21"/>
        <v>0</v>
      </c>
      <c r="I25" s="488">
        <f t="shared" si="21"/>
        <v>354.56</v>
      </c>
      <c r="J25" s="488">
        <f t="shared" si="21"/>
        <v>0</v>
      </c>
      <c r="K25" s="488">
        <f t="shared" si="21"/>
        <v>18.13</v>
      </c>
      <c r="L25" s="488">
        <f t="shared" si="21"/>
        <v>196.52000000000004</v>
      </c>
      <c r="M25" s="488">
        <f t="shared" si="21"/>
        <v>0</v>
      </c>
      <c r="N25" s="488">
        <f t="shared" si="21"/>
        <v>18.489999999999998</v>
      </c>
      <c r="O25" s="488">
        <f t="shared" si="21"/>
        <v>137.83000000000001</v>
      </c>
      <c r="P25" s="488">
        <f t="shared" si="21"/>
        <v>0</v>
      </c>
      <c r="Q25" s="488">
        <f t="shared" si="21"/>
        <v>0</v>
      </c>
      <c r="R25" s="488">
        <f t="shared" si="21"/>
        <v>334.35</v>
      </c>
      <c r="S25" s="488">
        <f t="shared" si="21"/>
        <v>0</v>
      </c>
      <c r="T25" s="488">
        <f t="shared" si="21"/>
        <v>18.489999999999998</v>
      </c>
      <c r="U25" s="488">
        <f t="shared" si="21"/>
        <v>688.91</v>
      </c>
      <c r="V25" s="488">
        <f t="shared" si="21"/>
        <v>0</v>
      </c>
      <c r="W25" s="488">
        <f t="shared" si="21"/>
        <v>36.619999999999997</v>
      </c>
    </row>
    <row r="26" spans="1:23" x14ac:dyDescent="0.2">
      <c r="A26" s="192"/>
      <c r="B26" s="192"/>
    </row>
    <row r="30" spans="1:23" x14ac:dyDescent="0.2">
      <c r="A30" s="841"/>
      <c r="B30" s="841"/>
      <c r="C30" s="841"/>
      <c r="D30" s="841"/>
      <c r="E30" s="841"/>
      <c r="F30" s="841"/>
      <c r="G30" s="841"/>
      <c r="H30" s="841"/>
      <c r="I30" s="841"/>
      <c r="J30" s="193"/>
      <c r="K30" s="193"/>
      <c r="L30" s="193"/>
      <c r="M30" s="193"/>
      <c r="N30" s="193"/>
      <c r="O30" s="841"/>
      <c r="P30" s="841"/>
      <c r="Q30" s="841"/>
      <c r="R30" s="841"/>
      <c r="S30" s="841"/>
      <c r="T30" s="841"/>
      <c r="U30" s="841"/>
    </row>
    <row r="32" spans="1:23" ht="15.75" x14ac:dyDescent="0.25">
      <c r="A32" s="194" t="s">
        <v>12</v>
      </c>
      <c r="B32" s="194"/>
      <c r="C32" s="194"/>
      <c r="D32" s="194"/>
      <c r="E32" s="194"/>
      <c r="F32" s="194"/>
      <c r="G32" s="194"/>
      <c r="H32" s="194"/>
      <c r="I32" s="194"/>
      <c r="J32" s="194"/>
      <c r="K32" s="194"/>
      <c r="L32" s="194"/>
      <c r="M32" s="194"/>
      <c r="N32" s="194"/>
      <c r="R32" s="843" t="s">
        <v>13</v>
      </c>
      <c r="S32" s="843"/>
      <c r="T32" s="843"/>
      <c r="U32" s="843"/>
    </row>
    <row r="33" spans="1:23" ht="15.75" x14ac:dyDescent="0.2">
      <c r="A33" s="842" t="s">
        <v>14</v>
      </c>
      <c r="B33" s="842"/>
      <c r="C33" s="842"/>
      <c r="D33" s="842"/>
      <c r="E33" s="842"/>
      <c r="F33" s="842"/>
      <c r="G33" s="842"/>
      <c r="H33" s="842"/>
      <c r="I33" s="842"/>
      <c r="J33" s="842"/>
      <c r="K33" s="842"/>
      <c r="L33" s="842"/>
      <c r="M33" s="842"/>
      <c r="N33" s="842"/>
      <c r="O33" s="842"/>
      <c r="P33" s="842"/>
      <c r="Q33" s="842"/>
      <c r="R33" s="842"/>
      <c r="S33" s="842"/>
      <c r="T33" s="842"/>
      <c r="U33" s="842"/>
    </row>
    <row r="34" spans="1:23" ht="15.75" x14ac:dyDescent="0.2">
      <c r="A34" s="842" t="s">
        <v>15</v>
      </c>
      <c r="B34" s="842"/>
      <c r="C34" s="842"/>
      <c r="D34" s="842"/>
      <c r="E34" s="842"/>
      <c r="F34" s="842"/>
      <c r="G34" s="842"/>
      <c r="H34" s="842"/>
      <c r="I34" s="842"/>
      <c r="J34" s="842"/>
      <c r="K34" s="842"/>
      <c r="L34" s="842"/>
      <c r="M34" s="842"/>
      <c r="N34" s="842"/>
      <c r="O34" s="842"/>
      <c r="P34" s="842"/>
      <c r="Q34" s="842"/>
      <c r="R34" s="842"/>
      <c r="S34" s="842"/>
      <c r="T34" s="842"/>
      <c r="U34" s="842"/>
    </row>
    <row r="35" spans="1:23" x14ac:dyDescent="0.2">
      <c r="R35" s="840" t="s">
        <v>87</v>
      </c>
      <c r="S35" s="840"/>
      <c r="T35" s="840"/>
      <c r="U35" s="840"/>
      <c r="V35" s="840"/>
      <c r="W35" s="840"/>
    </row>
  </sheetData>
  <mergeCells count="25">
    <mergeCell ref="A25:B25"/>
    <mergeCell ref="A20:B20"/>
    <mergeCell ref="A14:B14"/>
    <mergeCell ref="O11:Q11"/>
    <mergeCell ref="V9:W9"/>
    <mergeCell ref="A10:A11"/>
    <mergeCell ref="B10:B11"/>
    <mergeCell ref="C10:K10"/>
    <mergeCell ref="L10:T10"/>
    <mergeCell ref="U10:W11"/>
    <mergeCell ref="R11:T11"/>
    <mergeCell ref="O1:U1"/>
    <mergeCell ref="B4:U4"/>
    <mergeCell ref="B6:U6"/>
    <mergeCell ref="A8:B8"/>
    <mergeCell ref="C11:E11"/>
    <mergeCell ref="F11:H11"/>
    <mergeCell ref="I11:K11"/>
    <mergeCell ref="L11:N11"/>
    <mergeCell ref="R35:W35"/>
    <mergeCell ref="A30:I30"/>
    <mergeCell ref="O30:U30"/>
    <mergeCell ref="A33:U33"/>
    <mergeCell ref="R32:U32"/>
    <mergeCell ref="A34:U34"/>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7"/>
  <sheetViews>
    <sheetView topLeftCell="A8" zoomScale="90" zoomScaleNormal="90" zoomScaleSheetLayoutView="100" workbookViewId="0">
      <selection activeCell="K26" sqref="K26"/>
    </sheetView>
  </sheetViews>
  <sheetFormatPr defaultRowHeight="12.75" x14ac:dyDescent="0.2"/>
  <cols>
    <col min="1" max="1" width="8.28515625" customWidth="1"/>
    <col min="2" max="2" width="15.5703125" customWidth="1"/>
    <col min="3" max="3" width="15.28515625" customWidth="1"/>
    <col min="4" max="4" width="17.42578125" customWidth="1"/>
    <col min="5" max="5" width="16.140625" customWidth="1"/>
    <col min="6" max="6" width="16" customWidth="1"/>
    <col min="7" max="7" width="13.5703125" customWidth="1"/>
    <col min="8" max="8" width="15.140625" customWidth="1"/>
    <col min="9" max="9" width="12.5703125" customWidth="1"/>
    <col min="10" max="10" width="12.42578125" customWidth="1"/>
    <col min="11" max="11" width="12" customWidth="1"/>
    <col min="12" max="12" width="11.85546875" customWidth="1"/>
  </cols>
  <sheetData>
    <row r="1" spans="1:12" ht="18" x14ac:dyDescent="0.35">
      <c r="A1" s="626" t="s">
        <v>0</v>
      </c>
      <c r="B1" s="626"/>
      <c r="C1" s="626"/>
      <c r="D1" s="626"/>
      <c r="E1" s="626"/>
      <c r="F1" s="626"/>
      <c r="G1" s="626"/>
      <c r="H1" s="626"/>
      <c r="I1" s="626"/>
      <c r="J1" s="626"/>
      <c r="K1" s="626"/>
      <c r="L1" s="204" t="s">
        <v>898</v>
      </c>
    </row>
    <row r="2" spans="1:12" ht="21" x14ac:dyDescent="0.35">
      <c r="A2" s="625" t="s">
        <v>757</v>
      </c>
      <c r="B2" s="625"/>
      <c r="C2" s="625"/>
      <c r="D2" s="625"/>
      <c r="E2" s="625"/>
      <c r="F2" s="625"/>
      <c r="G2" s="625"/>
      <c r="H2" s="625"/>
      <c r="I2" s="625"/>
      <c r="J2" s="625"/>
      <c r="K2" s="625"/>
      <c r="L2" s="625"/>
    </row>
    <row r="3" spans="1:12" ht="15" x14ac:dyDescent="0.3">
      <c r="A3" s="206"/>
      <c r="B3" s="206"/>
    </row>
    <row r="4" spans="1:12" ht="18" customHeight="1" x14ac:dyDescent="0.35">
      <c r="A4" s="627" t="s">
        <v>897</v>
      </c>
      <c r="B4" s="627"/>
      <c r="C4" s="627"/>
      <c r="D4" s="627"/>
      <c r="E4" s="627"/>
      <c r="F4" s="627"/>
      <c r="G4" s="627"/>
      <c r="H4" s="627"/>
      <c r="I4" s="627"/>
      <c r="J4" s="627"/>
      <c r="K4" s="627"/>
      <c r="L4" s="627"/>
    </row>
    <row r="5" spans="1:12" ht="15" x14ac:dyDescent="0.3">
      <c r="A5" s="207" t="s">
        <v>260</v>
      </c>
      <c r="B5" s="207"/>
    </row>
    <row r="6" spans="1:12" ht="15" x14ac:dyDescent="0.3">
      <c r="A6" s="207"/>
      <c r="B6" s="207"/>
      <c r="K6" s="624" t="s">
        <v>899</v>
      </c>
      <c r="L6" s="624"/>
    </row>
    <row r="7" spans="1:12" ht="15" x14ac:dyDescent="0.3">
      <c r="A7" s="628" t="s">
        <v>900</v>
      </c>
      <c r="B7" s="628"/>
      <c r="C7" s="628"/>
      <c r="D7" s="9">
        <v>38481000</v>
      </c>
      <c r="K7" s="361"/>
      <c r="L7" s="361"/>
    </row>
    <row r="8" spans="1:12" ht="15" x14ac:dyDescent="0.3">
      <c r="A8" s="628" t="s">
        <v>901</v>
      </c>
      <c r="B8" s="628"/>
      <c r="C8" s="628"/>
      <c r="D8" s="9">
        <v>36558000</v>
      </c>
      <c r="K8" s="361"/>
      <c r="L8" s="361"/>
    </row>
    <row r="9" spans="1:12" ht="15" x14ac:dyDescent="0.3">
      <c r="A9" s="207"/>
      <c r="B9" s="207"/>
      <c r="J9" s="623" t="s">
        <v>844</v>
      </c>
      <c r="K9" s="623"/>
      <c r="L9" s="623"/>
    </row>
    <row r="10" spans="1:12" ht="47.25" customHeight="1" x14ac:dyDescent="0.2">
      <c r="A10" s="619" t="s">
        <v>2</v>
      </c>
      <c r="B10" s="620" t="s">
        <v>78</v>
      </c>
      <c r="C10" s="616" t="s">
        <v>880</v>
      </c>
      <c r="D10" s="616"/>
      <c r="E10" s="616"/>
      <c r="F10" s="616"/>
      <c r="G10" s="616" t="s">
        <v>881</v>
      </c>
      <c r="H10" s="616"/>
      <c r="I10" s="616"/>
      <c r="J10" s="616"/>
      <c r="K10" s="616" t="s">
        <v>885</v>
      </c>
      <c r="L10" s="616" t="s">
        <v>882</v>
      </c>
    </row>
    <row r="11" spans="1:12" s="204" customFormat="1" ht="102" x14ac:dyDescent="0.25">
      <c r="A11" s="619"/>
      <c r="B11" s="620"/>
      <c r="C11" s="365" t="s">
        <v>886</v>
      </c>
      <c r="D11" s="359" t="s">
        <v>883</v>
      </c>
      <c r="E11" s="359" t="s">
        <v>884</v>
      </c>
      <c r="F11" s="365" t="s">
        <v>887</v>
      </c>
      <c r="G11" s="365" t="s">
        <v>886</v>
      </c>
      <c r="H11" s="359" t="s">
        <v>883</v>
      </c>
      <c r="I11" s="359" t="s">
        <v>884</v>
      </c>
      <c r="J11" s="365" t="s">
        <v>887</v>
      </c>
      <c r="K11" s="616"/>
      <c r="L11" s="616"/>
    </row>
    <row r="12" spans="1:12" s="204" customFormat="1" ht="15" x14ac:dyDescent="0.25">
      <c r="A12" s="109">
        <v>1</v>
      </c>
      <c r="B12" s="358">
        <v>2</v>
      </c>
      <c r="C12" s="360">
        <v>3</v>
      </c>
      <c r="D12" s="358">
        <v>4</v>
      </c>
      <c r="E12" s="358">
        <v>5</v>
      </c>
      <c r="F12" s="360">
        <v>6</v>
      </c>
      <c r="G12" s="358">
        <v>7</v>
      </c>
      <c r="H12" s="358">
        <v>8</v>
      </c>
      <c r="I12" s="360">
        <v>9</v>
      </c>
      <c r="J12" s="358">
        <v>10</v>
      </c>
      <c r="K12" s="358">
        <v>11</v>
      </c>
      <c r="L12" s="360">
        <v>12</v>
      </c>
    </row>
    <row r="13" spans="1:12" x14ac:dyDescent="0.2">
      <c r="A13" s="8">
        <v>1</v>
      </c>
      <c r="B13" s="284" t="s">
        <v>888</v>
      </c>
      <c r="C13" s="393">
        <v>0</v>
      </c>
      <c r="D13" s="393">
        <v>0</v>
      </c>
      <c r="E13" s="393">
        <v>0</v>
      </c>
      <c r="F13" s="393">
        <v>0</v>
      </c>
      <c r="G13" s="393">
        <v>0</v>
      </c>
      <c r="H13" s="393">
        <v>0</v>
      </c>
      <c r="I13" s="393">
        <v>0</v>
      </c>
      <c r="J13" s="393">
        <v>416000</v>
      </c>
      <c r="K13" s="393">
        <f>F13+J13</f>
        <v>416000</v>
      </c>
      <c r="L13" s="393">
        <v>0</v>
      </c>
    </row>
    <row r="14" spans="1:12" x14ac:dyDescent="0.2">
      <c r="A14" s="8">
        <v>2</v>
      </c>
      <c r="B14" s="18" t="s">
        <v>889</v>
      </c>
      <c r="C14" s="393">
        <v>1797000</v>
      </c>
      <c r="D14" s="393">
        <v>1797000</v>
      </c>
      <c r="E14" s="393">
        <v>0</v>
      </c>
      <c r="F14" s="393">
        <v>0</v>
      </c>
      <c r="G14" s="393">
        <v>7921000</v>
      </c>
      <c r="H14" s="8">
        <v>7921000</v>
      </c>
      <c r="I14" s="8">
        <v>0</v>
      </c>
      <c r="J14" s="8">
        <v>0</v>
      </c>
      <c r="K14" s="393">
        <f t="shared" ref="K14:K21" si="0">F14+J14</f>
        <v>0</v>
      </c>
      <c r="L14" s="8">
        <v>0</v>
      </c>
    </row>
    <row r="15" spans="1:12" x14ac:dyDescent="0.2">
      <c r="A15" s="8">
        <v>3</v>
      </c>
      <c r="B15" s="18" t="s">
        <v>890</v>
      </c>
      <c r="C15" s="393">
        <v>0</v>
      </c>
      <c r="D15" s="393">
        <v>0</v>
      </c>
      <c r="E15" s="393">
        <v>0</v>
      </c>
      <c r="F15" s="393">
        <v>0</v>
      </c>
      <c r="G15" s="393">
        <v>0</v>
      </c>
      <c r="H15" s="8">
        <v>0</v>
      </c>
      <c r="I15" s="8">
        <v>0</v>
      </c>
      <c r="J15" s="8">
        <v>0</v>
      </c>
      <c r="K15" s="393">
        <f t="shared" si="0"/>
        <v>0</v>
      </c>
      <c r="L15" s="8">
        <v>0</v>
      </c>
    </row>
    <row r="16" spans="1:12" x14ac:dyDescent="0.2">
      <c r="A16" s="8">
        <v>4</v>
      </c>
      <c r="B16" s="18" t="s">
        <v>891</v>
      </c>
      <c r="C16" s="393">
        <v>0</v>
      </c>
      <c r="D16" s="393">
        <v>0</v>
      </c>
      <c r="E16" s="393">
        <v>0</v>
      </c>
      <c r="F16" s="393">
        <v>730000</v>
      </c>
      <c r="G16" s="393">
        <v>0</v>
      </c>
      <c r="H16" s="8">
        <v>0</v>
      </c>
      <c r="I16" s="8">
        <v>0</v>
      </c>
      <c r="J16" s="8">
        <v>1685000</v>
      </c>
      <c r="K16" s="393">
        <f t="shared" si="0"/>
        <v>2415000</v>
      </c>
      <c r="L16" s="8">
        <v>0</v>
      </c>
    </row>
    <row r="17" spans="1:12" x14ac:dyDescent="0.2">
      <c r="A17" s="8">
        <v>5</v>
      </c>
      <c r="B17" s="18" t="s">
        <v>892</v>
      </c>
      <c r="C17" s="393">
        <v>0</v>
      </c>
      <c r="D17" s="393">
        <v>0</v>
      </c>
      <c r="E17" s="393">
        <v>0</v>
      </c>
      <c r="F17" s="393">
        <v>719000</v>
      </c>
      <c r="G17" s="393">
        <v>0</v>
      </c>
      <c r="H17" s="8">
        <v>0</v>
      </c>
      <c r="I17" s="8">
        <v>0</v>
      </c>
      <c r="J17" s="8">
        <v>1268000</v>
      </c>
      <c r="K17" s="393">
        <f t="shared" si="0"/>
        <v>1987000</v>
      </c>
      <c r="L17" s="8">
        <v>0</v>
      </c>
    </row>
    <row r="18" spans="1:12" x14ac:dyDescent="0.2">
      <c r="A18" s="8">
        <v>6</v>
      </c>
      <c r="B18" s="18" t="s">
        <v>893</v>
      </c>
      <c r="C18" s="393">
        <v>0</v>
      </c>
      <c r="D18" s="393">
        <v>0</v>
      </c>
      <c r="E18" s="393">
        <v>0</v>
      </c>
      <c r="F18" s="393">
        <v>567000</v>
      </c>
      <c r="G18" s="393">
        <v>0</v>
      </c>
      <c r="H18" s="8">
        <v>0</v>
      </c>
      <c r="I18" s="8">
        <v>0</v>
      </c>
      <c r="J18" s="8">
        <v>1283000</v>
      </c>
      <c r="K18" s="393">
        <f t="shared" si="0"/>
        <v>1850000</v>
      </c>
      <c r="L18" s="8">
        <v>0</v>
      </c>
    </row>
    <row r="19" spans="1:12" x14ac:dyDescent="0.2">
      <c r="A19" s="8">
        <v>7</v>
      </c>
      <c r="B19" s="18" t="s">
        <v>894</v>
      </c>
      <c r="C19" s="393">
        <v>2529000</v>
      </c>
      <c r="D19" s="393">
        <v>2529000</v>
      </c>
      <c r="E19" s="393">
        <v>0</v>
      </c>
      <c r="F19" s="393">
        <v>959000</v>
      </c>
      <c r="G19" s="393">
        <v>11322000</v>
      </c>
      <c r="H19" s="8">
        <v>11322000</v>
      </c>
      <c r="I19" s="8">
        <v>0</v>
      </c>
      <c r="J19" s="8">
        <v>3099000</v>
      </c>
      <c r="K19" s="393">
        <f t="shared" si="0"/>
        <v>4058000</v>
      </c>
      <c r="L19" s="8">
        <v>0</v>
      </c>
    </row>
    <row r="20" spans="1:12" x14ac:dyDescent="0.2">
      <c r="A20" s="8">
        <v>8</v>
      </c>
      <c r="B20" s="18" t="s">
        <v>895</v>
      </c>
      <c r="C20" s="393">
        <v>0</v>
      </c>
      <c r="D20" s="393">
        <v>0</v>
      </c>
      <c r="E20" s="393">
        <v>0</v>
      </c>
      <c r="F20" s="393">
        <v>708000</v>
      </c>
      <c r="G20" s="393">
        <v>0</v>
      </c>
      <c r="H20" s="8">
        <v>0</v>
      </c>
      <c r="I20" s="8">
        <v>0</v>
      </c>
      <c r="J20" s="8">
        <v>3725000</v>
      </c>
      <c r="K20" s="393">
        <f t="shared" si="0"/>
        <v>4433000</v>
      </c>
      <c r="L20" s="8">
        <v>0</v>
      </c>
    </row>
    <row r="21" spans="1:12" x14ac:dyDescent="0.2">
      <c r="A21" s="8">
        <v>9</v>
      </c>
      <c r="B21" s="18" t="s">
        <v>896</v>
      </c>
      <c r="C21" s="393">
        <v>0</v>
      </c>
      <c r="D21" s="393">
        <v>0</v>
      </c>
      <c r="E21" s="393">
        <v>0</v>
      </c>
      <c r="F21" s="393">
        <v>643000</v>
      </c>
      <c r="G21" s="393">
        <v>0</v>
      </c>
      <c r="H21" s="8">
        <v>0</v>
      </c>
      <c r="I21" s="8">
        <v>0</v>
      </c>
      <c r="J21" s="8">
        <v>3469000</v>
      </c>
      <c r="K21" s="393">
        <f t="shared" si="0"/>
        <v>4112000</v>
      </c>
      <c r="L21" s="8">
        <v>0</v>
      </c>
    </row>
    <row r="22" spans="1:12" x14ac:dyDescent="0.2">
      <c r="A22" s="352" t="s">
        <v>19</v>
      </c>
      <c r="B22" s="9"/>
      <c r="C22" s="343">
        <f>SUM(C13:C21)</f>
        <v>4326000</v>
      </c>
      <c r="D22" s="343">
        <f t="shared" ref="D22:L22" si="1">SUM(D13:D21)</f>
        <v>4326000</v>
      </c>
      <c r="E22" s="343">
        <f t="shared" si="1"/>
        <v>0</v>
      </c>
      <c r="F22" s="343">
        <f t="shared" si="1"/>
        <v>4326000</v>
      </c>
      <c r="G22" s="343">
        <f t="shared" si="1"/>
        <v>19243000</v>
      </c>
      <c r="H22" s="343">
        <f t="shared" si="1"/>
        <v>19243000</v>
      </c>
      <c r="I22" s="343">
        <f t="shared" si="1"/>
        <v>0</v>
      </c>
      <c r="J22" s="343">
        <f t="shared" si="1"/>
        <v>14945000</v>
      </c>
      <c r="K22" s="343">
        <f t="shared" si="1"/>
        <v>19271000</v>
      </c>
      <c r="L22" s="343">
        <f t="shared" si="1"/>
        <v>0</v>
      </c>
    </row>
    <row r="24" spans="1:12" x14ac:dyDescent="0.2">
      <c r="A24" s="621" t="s">
        <v>902</v>
      </c>
      <c r="B24" s="621"/>
      <c r="C24" s="621"/>
      <c r="D24" s="621"/>
      <c r="E24" s="621"/>
      <c r="F24" s="621"/>
      <c r="G24" s="621"/>
      <c r="H24" s="621"/>
      <c r="I24" s="621"/>
      <c r="J24" s="621"/>
    </row>
    <row r="25" spans="1:12" ht="15" customHeight="1" x14ac:dyDescent="0.2">
      <c r="A25" s="621" t="s">
        <v>903</v>
      </c>
      <c r="B25" s="621"/>
      <c r="C25" s="621"/>
      <c r="D25" s="621"/>
      <c r="E25" s="362"/>
      <c r="F25" s="362"/>
      <c r="G25" s="362"/>
      <c r="H25" s="362"/>
      <c r="I25" s="362"/>
      <c r="J25" s="362"/>
    </row>
    <row r="26" spans="1:12" ht="15" customHeight="1" x14ac:dyDescent="0.2">
      <c r="A26" s="363"/>
      <c r="B26" s="363"/>
      <c r="C26" s="363"/>
      <c r="D26" s="363"/>
      <c r="E26" s="362"/>
      <c r="F26" s="362"/>
      <c r="G26" s="362"/>
      <c r="H26" s="362"/>
      <c r="I26" s="362"/>
      <c r="J26" s="362"/>
    </row>
    <row r="27" spans="1:12" ht="15" customHeight="1" x14ac:dyDescent="0.2">
      <c r="A27" s="363"/>
      <c r="B27" s="363"/>
      <c r="C27" s="363"/>
      <c r="D27" s="363"/>
      <c r="E27" s="362"/>
      <c r="F27" s="362"/>
      <c r="G27" s="362"/>
      <c r="H27" s="362"/>
      <c r="I27" s="362"/>
      <c r="J27" s="362"/>
    </row>
    <row r="28" spans="1:12" ht="15" customHeight="1" x14ac:dyDescent="0.25">
      <c r="A28" s="364" t="s">
        <v>904</v>
      </c>
      <c r="B28" s="243"/>
      <c r="C28" s="243"/>
      <c r="D28" s="243"/>
      <c r="E28" s="243"/>
      <c r="F28" s="243"/>
      <c r="G28" s="243"/>
      <c r="H28" s="243"/>
      <c r="I28" s="243"/>
      <c r="J28" s="243"/>
    </row>
    <row r="29" spans="1:12" ht="15" customHeight="1" x14ac:dyDescent="0.2">
      <c r="A29" s="622" t="s">
        <v>905</v>
      </c>
      <c r="B29" s="622"/>
      <c r="C29" s="622"/>
      <c r="D29" s="622"/>
      <c r="E29" s="622"/>
      <c r="F29" s="622"/>
      <c r="G29" s="622"/>
      <c r="H29" s="622"/>
      <c r="I29" s="622"/>
      <c r="J29" s="622"/>
    </row>
    <row r="30" spans="1:12" ht="15" customHeight="1" x14ac:dyDescent="0.25">
      <c r="A30" s="617" t="s">
        <v>906</v>
      </c>
      <c r="B30" s="617"/>
      <c r="C30" s="617"/>
      <c r="D30" s="617"/>
      <c r="E30" s="617"/>
      <c r="F30" s="617"/>
      <c r="G30" s="617"/>
      <c r="H30" s="617"/>
      <c r="I30" s="617"/>
      <c r="J30" s="617"/>
    </row>
    <row r="31" spans="1:12" ht="15" customHeight="1" x14ac:dyDescent="0.2">
      <c r="A31" s="617" t="s">
        <v>907</v>
      </c>
      <c r="B31" s="617"/>
      <c r="C31" s="617"/>
      <c r="D31" s="617"/>
      <c r="E31" s="617"/>
      <c r="F31" s="617"/>
      <c r="G31" s="617"/>
      <c r="H31" s="617"/>
      <c r="I31" s="617"/>
      <c r="J31" s="617"/>
    </row>
    <row r="32" spans="1:12" ht="15" customHeight="1" x14ac:dyDescent="0.25">
      <c r="A32" s="617" t="s">
        <v>908</v>
      </c>
      <c r="B32" s="617"/>
      <c r="C32" s="617"/>
      <c r="D32" s="617"/>
      <c r="E32" s="617"/>
      <c r="F32" s="617"/>
      <c r="G32" s="617"/>
      <c r="H32" s="617"/>
      <c r="I32" s="617"/>
      <c r="J32" s="617"/>
    </row>
    <row r="33" spans="1:11" ht="15" customHeight="1" x14ac:dyDescent="0.25">
      <c r="A33" s="617" t="s">
        <v>909</v>
      </c>
      <c r="B33" s="617"/>
      <c r="C33" s="617"/>
      <c r="D33" s="617"/>
      <c r="E33" s="617"/>
      <c r="F33" s="617"/>
      <c r="G33" s="617"/>
      <c r="H33" s="617"/>
      <c r="I33" s="617"/>
      <c r="J33" s="617"/>
    </row>
    <row r="34" spans="1:11" ht="15" customHeight="1" x14ac:dyDescent="0.2">
      <c r="A34" s="212"/>
      <c r="B34" s="212"/>
      <c r="C34" s="212"/>
      <c r="D34" s="212"/>
      <c r="E34" s="212"/>
      <c r="I34" s="618" t="s">
        <v>14</v>
      </c>
      <c r="J34" s="618"/>
      <c r="K34" s="618"/>
    </row>
    <row r="35" spans="1:11" ht="15" customHeight="1" x14ac:dyDescent="0.2">
      <c r="A35" s="212"/>
      <c r="B35" s="212"/>
      <c r="C35" s="212"/>
      <c r="D35" s="212"/>
      <c r="E35" s="212"/>
      <c r="I35" s="618" t="s">
        <v>90</v>
      </c>
      <c r="J35" s="618"/>
      <c r="K35" s="618"/>
    </row>
    <row r="36" spans="1:11" x14ac:dyDescent="0.2">
      <c r="A36" s="212" t="s">
        <v>12</v>
      </c>
      <c r="C36" s="212"/>
      <c r="D36" s="212"/>
      <c r="E36" s="212"/>
      <c r="I36" s="615" t="s">
        <v>87</v>
      </c>
      <c r="J36" s="615"/>
      <c r="K36" s="355"/>
    </row>
    <row r="37" spans="1:11" x14ac:dyDescent="0.2">
      <c r="A37" s="212"/>
      <c r="B37" s="212"/>
      <c r="C37" s="212"/>
      <c r="D37" s="212"/>
      <c r="E37" s="212"/>
      <c r="F37" s="212"/>
      <c r="G37" s="212"/>
      <c r="H37" s="212"/>
      <c r="I37" s="212"/>
      <c r="J37" s="212"/>
      <c r="K37" s="212"/>
    </row>
  </sheetData>
  <mergeCells count="23">
    <mergeCell ref="J9:L9"/>
    <mergeCell ref="K6:L6"/>
    <mergeCell ref="A2:L2"/>
    <mergeCell ref="A1:K1"/>
    <mergeCell ref="A4:L4"/>
    <mergeCell ref="A7:C7"/>
    <mergeCell ref="A8:C8"/>
    <mergeCell ref="I36:J36"/>
    <mergeCell ref="C10:F10"/>
    <mergeCell ref="G10:J10"/>
    <mergeCell ref="K10:K11"/>
    <mergeCell ref="L10:L11"/>
    <mergeCell ref="A31:J31"/>
    <mergeCell ref="A32:J32"/>
    <mergeCell ref="A33:J33"/>
    <mergeCell ref="I34:K34"/>
    <mergeCell ref="A10:A11"/>
    <mergeCell ref="B10:B11"/>
    <mergeCell ref="A24:J24"/>
    <mergeCell ref="A25:D25"/>
    <mergeCell ref="A29:J29"/>
    <mergeCell ref="A30:J30"/>
    <mergeCell ref="I35:K35"/>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topLeftCell="A7" zoomScaleSheetLayoutView="115" workbookViewId="0">
      <selection activeCell="A12" sqref="A12:L28"/>
    </sheetView>
  </sheetViews>
  <sheetFormatPr defaultRowHeight="12.75" x14ac:dyDescent="0.2"/>
  <cols>
    <col min="1" max="1" width="7.42578125" style="166" customWidth="1"/>
    <col min="2" max="2" width="17.140625" style="166" customWidth="1"/>
    <col min="3" max="3" width="11" style="166" customWidth="1"/>
    <col min="4" max="4" width="10" style="166" customWidth="1"/>
    <col min="5" max="5" width="11.85546875" style="166" customWidth="1"/>
    <col min="6" max="6" width="12.140625" style="166" customWidth="1"/>
    <col min="7" max="7" width="13.28515625" style="166" customWidth="1"/>
    <col min="8" max="8" width="14.5703125" style="166" customWidth="1"/>
    <col min="9" max="9" width="12.7109375" style="166" customWidth="1"/>
    <col min="10" max="10" width="14" style="166" customWidth="1"/>
    <col min="11" max="11" width="10.85546875" style="166" customWidth="1"/>
    <col min="12" max="12" width="11.5703125" style="166" customWidth="1"/>
    <col min="13" max="16384" width="9.140625" style="166"/>
  </cols>
  <sheetData>
    <row r="1" spans="1:16" s="87" customFormat="1" x14ac:dyDescent="0.2">
      <c r="E1" s="871"/>
      <c r="F1" s="871"/>
      <c r="G1" s="871"/>
      <c r="H1" s="871"/>
      <c r="I1" s="871"/>
      <c r="J1" s="320" t="s">
        <v>681</v>
      </c>
    </row>
    <row r="2" spans="1:16" s="87" customFormat="1" ht="15" x14ac:dyDescent="0.2">
      <c r="A2" s="872" t="s">
        <v>0</v>
      </c>
      <c r="B2" s="872"/>
      <c r="C2" s="872"/>
      <c r="D2" s="872"/>
      <c r="E2" s="872"/>
      <c r="F2" s="872"/>
      <c r="G2" s="872"/>
      <c r="H2" s="872"/>
      <c r="I2" s="872"/>
      <c r="J2" s="872"/>
    </row>
    <row r="3" spans="1:16" s="87" customFormat="1" ht="20.25" x14ac:dyDescent="0.3">
      <c r="A3" s="610" t="s">
        <v>757</v>
      </c>
      <c r="B3" s="610"/>
      <c r="C3" s="610"/>
      <c r="D3" s="610"/>
      <c r="E3" s="610"/>
      <c r="F3" s="610"/>
      <c r="G3" s="610"/>
      <c r="H3" s="610"/>
      <c r="I3" s="610"/>
      <c r="J3" s="610"/>
    </row>
    <row r="4" spans="1:16" s="87" customFormat="1" ht="14.25" customHeight="1" x14ac:dyDescent="0.2"/>
    <row r="5" spans="1:16" ht="19.5" customHeight="1" x14ac:dyDescent="0.25">
      <c r="A5" s="873" t="s">
        <v>835</v>
      </c>
      <c r="B5" s="873"/>
      <c r="C5" s="873"/>
      <c r="D5" s="873"/>
      <c r="E5" s="873"/>
      <c r="F5" s="873"/>
      <c r="G5" s="873"/>
      <c r="H5" s="873"/>
      <c r="I5" s="873"/>
      <c r="J5" s="873"/>
      <c r="K5" s="873"/>
      <c r="L5" s="873"/>
    </row>
    <row r="6" spans="1:16" ht="13.5" customHeight="1" x14ac:dyDescent="0.2">
      <c r="A6" s="321"/>
      <c r="B6" s="321"/>
      <c r="C6" s="321"/>
      <c r="D6" s="321"/>
      <c r="E6" s="321"/>
      <c r="F6" s="321"/>
      <c r="G6" s="321"/>
      <c r="H6" s="321"/>
      <c r="I6" s="321"/>
      <c r="J6" s="321"/>
    </row>
    <row r="7" spans="1:16" ht="0.75" customHeight="1" x14ac:dyDescent="0.2"/>
    <row r="8" spans="1:16" x14ac:dyDescent="0.2">
      <c r="A8" s="870" t="s">
        <v>682</v>
      </c>
      <c r="B8" s="870"/>
      <c r="C8" s="322"/>
      <c r="H8" s="874"/>
      <c r="I8" s="874"/>
      <c r="J8" s="874"/>
      <c r="K8" s="874"/>
      <c r="L8" s="874"/>
    </row>
    <row r="9" spans="1:16" ht="18" customHeight="1" x14ac:dyDescent="0.2">
      <c r="A9" s="737" t="s">
        <v>2</v>
      </c>
      <c r="B9" s="737" t="s">
        <v>40</v>
      </c>
      <c r="C9" s="868" t="s">
        <v>683</v>
      </c>
      <c r="D9" s="868"/>
      <c r="E9" s="868" t="s">
        <v>130</v>
      </c>
      <c r="F9" s="868"/>
      <c r="G9" s="868" t="s">
        <v>684</v>
      </c>
      <c r="H9" s="868"/>
      <c r="I9" s="868" t="s">
        <v>131</v>
      </c>
      <c r="J9" s="868"/>
      <c r="K9" s="868" t="s">
        <v>132</v>
      </c>
      <c r="L9" s="868"/>
      <c r="O9" s="323"/>
      <c r="P9" s="324"/>
    </row>
    <row r="10" spans="1:16" ht="44.25" customHeight="1" x14ac:dyDescent="0.2">
      <c r="A10" s="737"/>
      <c r="B10" s="737"/>
      <c r="C10" s="92" t="s">
        <v>685</v>
      </c>
      <c r="D10" s="92" t="s">
        <v>686</v>
      </c>
      <c r="E10" s="92" t="s">
        <v>687</v>
      </c>
      <c r="F10" s="92" t="s">
        <v>688</v>
      </c>
      <c r="G10" s="92" t="s">
        <v>687</v>
      </c>
      <c r="H10" s="92" t="s">
        <v>688</v>
      </c>
      <c r="I10" s="92" t="s">
        <v>685</v>
      </c>
      <c r="J10" s="92" t="s">
        <v>686</v>
      </c>
      <c r="K10" s="92" t="s">
        <v>685</v>
      </c>
      <c r="L10" s="92" t="s">
        <v>686</v>
      </c>
    </row>
    <row r="11" spans="1:16" x14ac:dyDescent="0.2">
      <c r="A11" s="92">
        <v>1</v>
      </c>
      <c r="B11" s="92">
        <v>2</v>
      </c>
      <c r="C11" s="92">
        <v>3</v>
      </c>
      <c r="D11" s="92">
        <v>4</v>
      </c>
      <c r="E11" s="92">
        <v>5</v>
      </c>
      <c r="F11" s="92">
        <v>6</v>
      </c>
      <c r="G11" s="92">
        <v>7</v>
      </c>
      <c r="H11" s="92">
        <v>8</v>
      </c>
      <c r="I11" s="92">
        <v>9</v>
      </c>
      <c r="J11" s="92">
        <v>10</v>
      </c>
      <c r="K11" s="92">
        <v>11</v>
      </c>
      <c r="L11" s="92">
        <v>12</v>
      </c>
    </row>
    <row r="12" spans="1:16" x14ac:dyDescent="0.2">
      <c r="A12" s="325">
        <v>1</v>
      </c>
      <c r="B12" s="323"/>
      <c r="C12" s="323"/>
      <c r="D12" s="323"/>
      <c r="E12" s="323"/>
      <c r="F12" s="323"/>
      <c r="G12" s="323"/>
      <c r="H12" s="323"/>
      <c r="I12" s="323"/>
      <c r="J12" s="323"/>
      <c r="K12" s="323"/>
      <c r="L12" s="323"/>
    </row>
    <row r="13" spans="1:16" x14ac:dyDescent="0.2">
      <c r="A13" s="325">
        <v>2</v>
      </c>
      <c r="B13" s="323"/>
      <c r="C13" s="323"/>
      <c r="D13" s="323"/>
      <c r="E13" s="323"/>
      <c r="F13" s="323"/>
      <c r="G13" s="323"/>
      <c r="H13" s="323"/>
      <c r="I13" s="323"/>
      <c r="J13" s="323"/>
      <c r="K13" s="323"/>
      <c r="L13" s="323"/>
    </row>
    <row r="14" spans="1:16" x14ac:dyDescent="0.2">
      <c r="A14" s="325">
        <v>3</v>
      </c>
      <c r="B14" s="323"/>
      <c r="C14" s="323"/>
      <c r="D14" s="323"/>
      <c r="E14" s="323" t="s">
        <v>11</v>
      </c>
      <c r="F14" s="323"/>
      <c r="G14" s="323"/>
      <c r="H14" s="323"/>
      <c r="I14" s="323"/>
      <c r="J14" s="323"/>
      <c r="K14" s="323"/>
      <c r="L14" s="323"/>
    </row>
    <row r="15" spans="1:16" x14ac:dyDescent="0.2">
      <c r="A15" s="325">
        <v>4</v>
      </c>
      <c r="B15" s="323"/>
      <c r="C15" s="323"/>
      <c r="D15" s="323"/>
      <c r="E15" s="323"/>
      <c r="F15" s="323"/>
      <c r="G15" s="323"/>
      <c r="H15" s="323"/>
      <c r="I15" s="323"/>
      <c r="J15" s="323"/>
      <c r="K15" s="323"/>
      <c r="L15" s="323"/>
    </row>
    <row r="16" spans="1:16" x14ac:dyDescent="0.2">
      <c r="A16" s="325">
        <v>5</v>
      </c>
      <c r="B16" s="323"/>
      <c r="C16" s="323"/>
      <c r="D16" s="323"/>
      <c r="E16" s="323"/>
      <c r="F16" s="323"/>
      <c r="G16" s="323"/>
      <c r="H16" s="323"/>
      <c r="I16" s="323"/>
      <c r="J16" s="323"/>
      <c r="K16" s="323"/>
      <c r="L16" s="323"/>
    </row>
    <row r="17" spans="1:12" x14ac:dyDescent="0.2">
      <c r="A17" s="325">
        <v>6</v>
      </c>
      <c r="B17" s="323"/>
      <c r="C17" s="323"/>
      <c r="D17" s="323"/>
      <c r="E17" s="323"/>
      <c r="F17" s="323"/>
      <c r="G17" s="323"/>
      <c r="H17" s="323"/>
      <c r="I17" s="323"/>
      <c r="J17" s="323"/>
      <c r="K17" s="323"/>
      <c r="L17" s="323"/>
    </row>
    <row r="18" spans="1:12" x14ac:dyDescent="0.2">
      <c r="A18" s="325">
        <v>7</v>
      </c>
      <c r="B18" s="323"/>
      <c r="C18" s="323"/>
      <c r="D18" s="323"/>
      <c r="E18" s="323"/>
      <c r="F18" s="323"/>
      <c r="G18" s="323"/>
      <c r="H18" s="323"/>
      <c r="I18" s="323"/>
      <c r="J18" s="323"/>
      <c r="K18" s="323"/>
      <c r="L18" s="323"/>
    </row>
    <row r="19" spans="1:12" x14ac:dyDescent="0.2">
      <c r="A19" s="325">
        <v>8</v>
      </c>
      <c r="B19" s="323"/>
      <c r="C19" s="323"/>
      <c r="D19" s="323"/>
      <c r="E19" s="323"/>
      <c r="F19" s="323"/>
      <c r="G19" s="323"/>
      <c r="H19" s="323"/>
      <c r="I19" s="323"/>
      <c r="J19" s="323"/>
      <c r="K19" s="323"/>
      <c r="L19" s="323"/>
    </row>
    <row r="20" spans="1:12" x14ac:dyDescent="0.2">
      <c r="A20" s="325">
        <v>9</v>
      </c>
      <c r="B20" s="323"/>
      <c r="C20" s="323"/>
      <c r="D20" s="323"/>
      <c r="E20" s="323"/>
      <c r="F20" s="323"/>
      <c r="G20" s="323"/>
      <c r="H20" s="323"/>
      <c r="I20" s="323"/>
      <c r="J20" s="323"/>
      <c r="K20" s="323"/>
      <c r="L20" s="323"/>
    </row>
    <row r="21" spans="1:12" x14ac:dyDescent="0.2">
      <c r="A21" s="325">
        <v>10</v>
      </c>
      <c r="B21" s="323"/>
      <c r="C21" s="323"/>
      <c r="D21" s="323"/>
      <c r="E21" s="323"/>
      <c r="F21" s="323"/>
      <c r="G21" s="323"/>
      <c r="H21" s="323"/>
      <c r="I21" s="323"/>
      <c r="J21" s="323"/>
      <c r="K21" s="323"/>
      <c r="L21" s="323"/>
    </row>
    <row r="22" spans="1:12" x14ac:dyDescent="0.2">
      <c r="A22" s="325">
        <v>11</v>
      </c>
      <c r="B22" s="323"/>
      <c r="C22" s="323"/>
      <c r="D22" s="323"/>
      <c r="E22" s="323"/>
      <c r="F22" s="323"/>
      <c r="G22" s="323"/>
      <c r="H22" s="323"/>
      <c r="I22" s="323"/>
      <c r="J22" s="323"/>
      <c r="K22" s="323"/>
      <c r="L22" s="323"/>
    </row>
    <row r="23" spans="1:12" x14ac:dyDescent="0.2">
      <c r="A23" s="325">
        <v>12</v>
      </c>
      <c r="B23" s="323"/>
      <c r="C23" s="323"/>
      <c r="D23" s="323"/>
      <c r="E23" s="323"/>
      <c r="F23" s="323"/>
      <c r="G23" s="323"/>
      <c r="H23" s="323"/>
      <c r="I23" s="323"/>
      <c r="J23" s="323"/>
      <c r="K23" s="323"/>
      <c r="L23" s="323"/>
    </row>
    <row r="24" spans="1:12" x14ac:dyDescent="0.2">
      <c r="A24" s="325">
        <v>13</v>
      </c>
      <c r="B24" s="323"/>
      <c r="C24" s="323"/>
      <c r="D24" s="323"/>
      <c r="E24" s="323"/>
      <c r="F24" s="323"/>
      <c r="G24" s="323"/>
      <c r="H24" s="323"/>
      <c r="I24" s="323"/>
      <c r="J24" s="323"/>
      <c r="K24" s="323"/>
      <c r="L24" s="323"/>
    </row>
    <row r="25" spans="1:12" x14ac:dyDescent="0.2">
      <c r="A25" s="325">
        <v>14</v>
      </c>
      <c r="B25" s="323"/>
      <c r="C25" s="323"/>
      <c r="D25" s="323"/>
      <c r="E25" s="323"/>
      <c r="F25" s="323"/>
      <c r="G25" s="323"/>
      <c r="H25" s="323"/>
      <c r="I25" s="323"/>
      <c r="J25" s="323"/>
      <c r="K25" s="323"/>
      <c r="L25" s="323"/>
    </row>
    <row r="26" spans="1:12" x14ac:dyDescent="0.2">
      <c r="A26" s="326" t="s">
        <v>7</v>
      </c>
      <c r="B26" s="323"/>
      <c r="C26" s="323"/>
      <c r="D26" s="323"/>
      <c r="E26" s="323"/>
      <c r="F26" s="323"/>
      <c r="G26" s="323"/>
      <c r="H26" s="323"/>
      <c r="I26" s="323"/>
      <c r="J26" s="323"/>
      <c r="K26" s="323"/>
      <c r="L26" s="323"/>
    </row>
    <row r="27" spans="1:12" x14ac:dyDescent="0.2">
      <c r="A27" s="326" t="s">
        <v>7</v>
      </c>
      <c r="B27" s="323"/>
      <c r="C27" s="323"/>
      <c r="D27" s="323"/>
      <c r="E27" s="323"/>
      <c r="F27" s="323"/>
      <c r="G27" s="323"/>
      <c r="H27" s="323"/>
      <c r="I27" s="323"/>
      <c r="J27" s="323"/>
      <c r="K27" s="323"/>
      <c r="L27" s="323"/>
    </row>
    <row r="28" spans="1:12" x14ac:dyDescent="0.2">
      <c r="A28" s="91" t="s">
        <v>19</v>
      </c>
      <c r="B28" s="327"/>
      <c r="C28" s="327"/>
      <c r="D28" s="323"/>
      <c r="E28" s="323"/>
      <c r="F28" s="323"/>
      <c r="G28" s="323"/>
      <c r="H28" s="323"/>
      <c r="I28" s="323"/>
      <c r="J28" s="323"/>
      <c r="K28" s="323"/>
      <c r="L28" s="323"/>
    </row>
    <row r="29" spans="1:12" x14ac:dyDescent="0.2">
      <c r="A29" s="98"/>
      <c r="B29" s="121"/>
      <c r="C29" s="121"/>
      <c r="D29" s="324"/>
      <c r="E29" s="324"/>
      <c r="F29" s="324"/>
      <c r="G29" s="324"/>
      <c r="H29" s="324"/>
      <c r="I29" s="324"/>
      <c r="J29" s="324"/>
    </row>
    <row r="30" spans="1:12" x14ac:dyDescent="0.2">
      <c r="A30" s="98"/>
      <c r="B30" s="121"/>
      <c r="C30" s="121"/>
      <c r="D30" s="324"/>
      <c r="E30" s="324"/>
      <c r="F30" s="324"/>
      <c r="G30" s="324"/>
      <c r="H30" s="324"/>
      <c r="I30" s="324"/>
      <c r="J30" s="324"/>
    </row>
    <row r="31" spans="1:12" x14ac:dyDescent="0.2">
      <c r="A31" s="98"/>
      <c r="B31" s="121"/>
      <c r="C31" s="121"/>
      <c r="D31" s="324"/>
      <c r="E31" s="324"/>
      <c r="F31" s="324"/>
      <c r="G31" s="324"/>
      <c r="H31" s="324"/>
      <c r="I31" s="324"/>
      <c r="J31" s="324"/>
    </row>
    <row r="32" spans="1:12" ht="15.75" customHeight="1" x14ac:dyDescent="0.2">
      <c r="A32" s="101" t="s">
        <v>12</v>
      </c>
      <c r="B32" s="101"/>
      <c r="C32" s="101"/>
      <c r="D32" s="101"/>
      <c r="E32" s="101"/>
      <c r="F32" s="101"/>
      <c r="G32" s="101"/>
      <c r="I32" s="867" t="s">
        <v>13</v>
      </c>
      <c r="J32" s="867"/>
    </row>
    <row r="33" spans="1:11" ht="12.75" customHeight="1" x14ac:dyDescent="0.2">
      <c r="A33" s="869" t="s">
        <v>690</v>
      </c>
      <c r="B33" s="869"/>
      <c r="C33" s="869"/>
      <c r="D33" s="869"/>
      <c r="E33" s="869"/>
      <c r="F33" s="869"/>
      <c r="G33" s="869"/>
      <c r="H33" s="869"/>
      <c r="I33" s="869"/>
      <c r="J33" s="869"/>
    </row>
    <row r="34" spans="1:11" ht="12.75" customHeight="1" x14ac:dyDescent="0.2">
      <c r="A34" s="328"/>
      <c r="B34" s="328"/>
      <c r="C34" s="328"/>
      <c r="D34" s="328"/>
      <c r="E34" s="328"/>
      <c r="F34" s="328"/>
      <c r="G34" s="328"/>
      <c r="H34" s="867" t="s">
        <v>20</v>
      </c>
      <c r="I34" s="867"/>
      <c r="J34" s="867"/>
      <c r="K34" s="867"/>
    </row>
    <row r="35" spans="1:11" x14ac:dyDescent="0.2">
      <c r="A35" s="101"/>
      <c r="B35" s="101"/>
      <c r="C35" s="101"/>
      <c r="E35" s="101"/>
      <c r="H35" s="870" t="s">
        <v>87</v>
      </c>
      <c r="I35" s="870"/>
      <c r="J35" s="870"/>
    </row>
    <row r="39" spans="1:11" x14ac:dyDescent="0.2">
      <c r="A39" s="866"/>
      <c r="B39" s="866"/>
      <c r="C39" s="866"/>
      <c r="D39" s="866"/>
      <c r="E39" s="866"/>
      <c r="F39" s="866"/>
      <c r="G39" s="866"/>
      <c r="H39" s="866"/>
      <c r="I39" s="866"/>
      <c r="J39" s="866"/>
    </row>
    <row r="41" spans="1:11" x14ac:dyDescent="0.2">
      <c r="A41" s="866"/>
      <c r="B41" s="866"/>
      <c r="C41" s="866"/>
      <c r="D41" s="866"/>
      <c r="E41" s="866"/>
      <c r="F41" s="866"/>
      <c r="G41" s="866"/>
      <c r="H41" s="866"/>
      <c r="I41" s="866"/>
      <c r="J41" s="866"/>
    </row>
  </sheetData>
  <mergeCells count="19">
    <mergeCell ref="E1:I1"/>
    <mergeCell ref="A2:J2"/>
    <mergeCell ref="A3:J3"/>
    <mergeCell ref="A8:B8"/>
    <mergeCell ref="A5:L5"/>
    <mergeCell ref="H8:L8"/>
    <mergeCell ref="A41:J41"/>
    <mergeCell ref="H34:K34"/>
    <mergeCell ref="A9:A10"/>
    <mergeCell ref="B9:B10"/>
    <mergeCell ref="C9:D9"/>
    <mergeCell ref="E9:F9"/>
    <mergeCell ref="G9:H9"/>
    <mergeCell ref="I9:J9"/>
    <mergeCell ref="K9:L9"/>
    <mergeCell ref="I32:J32"/>
    <mergeCell ref="A33:J33"/>
    <mergeCell ref="H35:J35"/>
    <mergeCell ref="A39:J39"/>
  </mergeCells>
  <printOptions horizontalCentered="1"/>
  <pageMargins left="0.70866141732283472" right="0.70866141732283472" top="0.23622047244094491" bottom="0" header="0.31496062992125984" footer="0.31496062992125984"/>
  <pageSetup paperSize="9" scale="91"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topLeftCell="A4" zoomScaleSheetLayoutView="100" workbookViewId="0">
      <selection activeCell="A26" sqref="A26"/>
    </sheetView>
  </sheetViews>
  <sheetFormatPr defaultRowHeight="12.75" x14ac:dyDescent="0.2"/>
  <cols>
    <col min="1" max="1" width="7.42578125" style="166" customWidth="1"/>
    <col min="2" max="2" width="17.140625" style="166" customWidth="1"/>
    <col min="3" max="3" width="11" style="166" customWidth="1"/>
    <col min="4" max="4" width="10" style="166" customWidth="1"/>
    <col min="5" max="5" width="11.85546875" style="166" customWidth="1"/>
    <col min="6" max="6" width="12.140625" style="166" customWidth="1"/>
    <col min="7" max="7" width="13.28515625" style="166" customWidth="1"/>
    <col min="8" max="8" width="14.5703125" style="166" customWidth="1"/>
    <col min="9" max="9" width="12" style="166" customWidth="1"/>
    <col min="10" max="10" width="13.140625" style="166" customWidth="1"/>
    <col min="11" max="11" width="12.140625" style="166" customWidth="1"/>
    <col min="12" max="12" width="12" style="166" customWidth="1"/>
    <col min="13" max="16384" width="9.140625" style="166"/>
  </cols>
  <sheetData>
    <row r="1" spans="1:16" s="87" customFormat="1" x14ac:dyDescent="0.2">
      <c r="E1" s="871"/>
      <c r="F1" s="871"/>
      <c r="G1" s="871"/>
      <c r="H1" s="871"/>
      <c r="I1" s="871"/>
      <c r="J1" s="320" t="s">
        <v>689</v>
      </c>
    </row>
    <row r="2" spans="1:16" s="87" customFormat="1" ht="15" x14ac:dyDescent="0.2">
      <c r="A2" s="872" t="s">
        <v>0</v>
      </c>
      <c r="B2" s="872"/>
      <c r="C2" s="872"/>
      <c r="D2" s="872"/>
      <c r="E2" s="872"/>
      <c r="F2" s="872"/>
      <c r="G2" s="872"/>
      <c r="H2" s="872"/>
      <c r="I2" s="872"/>
      <c r="J2" s="872"/>
    </row>
    <row r="3" spans="1:16" s="87" customFormat="1" ht="20.25" x14ac:dyDescent="0.3">
      <c r="A3" s="610" t="s">
        <v>757</v>
      </c>
      <c r="B3" s="610"/>
      <c r="C3" s="610"/>
      <c r="D3" s="610"/>
      <c r="E3" s="610"/>
      <c r="F3" s="610"/>
      <c r="G3" s="610"/>
      <c r="H3" s="610"/>
      <c r="I3" s="610"/>
      <c r="J3" s="610"/>
    </row>
    <row r="4" spans="1:16" s="87" customFormat="1" ht="14.25" customHeight="1" x14ac:dyDescent="0.2"/>
    <row r="5" spans="1:16" ht="16.5" customHeight="1" x14ac:dyDescent="0.25">
      <c r="A5" s="873" t="s">
        <v>836</v>
      </c>
      <c r="B5" s="873"/>
      <c r="C5" s="873"/>
      <c r="D5" s="873"/>
      <c r="E5" s="873"/>
      <c r="F5" s="873"/>
      <c r="G5" s="873"/>
      <c r="H5" s="873"/>
      <c r="I5" s="873"/>
      <c r="J5" s="873"/>
      <c r="K5" s="873"/>
      <c r="L5" s="873"/>
    </row>
    <row r="6" spans="1:16" ht="13.5" customHeight="1" x14ac:dyDescent="0.2">
      <c r="A6" s="321"/>
      <c r="B6" s="321"/>
      <c r="C6" s="321"/>
      <c r="D6" s="321"/>
      <c r="E6" s="321"/>
      <c r="F6" s="321"/>
      <c r="G6" s="321"/>
      <c r="H6" s="321"/>
      <c r="I6" s="321"/>
      <c r="J6" s="321"/>
    </row>
    <row r="7" spans="1:16" ht="0.75" customHeight="1" x14ac:dyDescent="0.2"/>
    <row r="8" spans="1:16" x14ac:dyDescent="0.2">
      <c r="A8" s="870" t="s">
        <v>682</v>
      </c>
      <c r="B8" s="870"/>
      <c r="C8" s="322"/>
      <c r="H8" s="874"/>
      <c r="I8" s="874"/>
      <c r="J8" s="874"/>
      <c r="K8" s="874"/>
      <c r="L8" s="874"/>
    </row>
    <row r="9" spans="1:16" ht="21" customHeight="1" x14ac:dyDescent="0.2">
      <c r="A9" s="737" t="s">
        <v>2</v>
      </c>
      <c r="B9" s="737" t="s">
        <v>40</v>
      </c>
      <c r="C9" s="868" t="s">
        <v>683</v>
      </c>
      <c r="D9" s="868"/>
      <c r="E9" s="868" t="s">
        <v>130</v>
      </c>
      <c r="F9" s="868"/>
      <c r="G9" s="868" t="s">
        <v>684</v>
      </c>
      <c r="H9" s="868"/>
      <c r="I9" s="868" t="s">
        <v>131</v>
      </c>
      <c r="J9" s="868"/>
      <c r="K9" s="868" t="s">
        <v>132</v>
      </c>
      <c r="L9" s="868"/>
      <c r="O9" s="323"/>
      <c r="P9" s="324"/>
    </row>
    <row r="10" spans="1:16" ht="45" customHeight="1" x14ac:dyDescent="0.2">
      <c r="A10" s="737"/>
      <c r="B10" s="737"/>
      <c r="C10" s="92" t="s">
        <v>685</v>
      </c>
      <c r="D10" s="92" t="s">
        <v>686</v>
      </c>
      <c r="E10" s="92" t="s">
        <v>687</v>
      </c>
      <c r="F10" s="92" t="s">
        <v>688</v>
      </c>
      <c r="G10" s="92" t="s">
        <v>687</v>
      </c>
      <c r="H10" s="92" t="s">
        <v>688</v>
      </c>
      <c r="I10" s="92" t="s">
        <v>685</v>
      </c>
      <c r="J10" s="92" t="s">
        <v>686</v>
      </c>
      <c r="K10" s="92" t="s">
        <v>685</v>
      </c>
      <c r="L10" s="92" t="s">
        <v>686</v>
      </c>
    </row>
    <row r="11" spans="1:16" x14ac:dyDescent="0.2">
      <c r="A11" s="92">
        <v>1</v>
      </c>
      <c r="B11" s="92">
        <v>2</v>
      </c>
      <c r="C11" s="92">
        <v>3</v>
      </c>
      <c r="D11" s="92">
        <v>4</v>
      </c>
      <c r="E11" s="92">
        <v>5</v>
      </c>
      <c r="F11" s="92">
        <v>6</v>
      </c>
      <c r="G11" s="92">
        <v>7</v>
      </c>
      <c r="H11" s="92">
        <v>8</v>
      </c>
      <c r="I11" s="92">
        <v>9</v>
      </c>
      <c r="J11" s="92">
        <v>10</v>
      </c>
      <c r="K11" s="92">
        <v>11</v>
      </c>
      <c r="L11" s="92">
        <v>12</v>
      </c>
    </row>
    <row r="12" spans="1:16" x14ac:dyDescent="0.2">
      <c r="A12" s="325">
        <v>1</v>
      </c>
      <c r="B12" s="323"/>
      <c r="C12" s="323"/>
      <c r="D12" s="323"/>
      <c r="E12" s="323"/>
      <c r="F12" s="323"/>
      <c r="G12" s="323"/>
      <c r="H12" s="323"/>
      <c r="I12" s="323"/>
      <c r="J12" s="323"/>
      <c r="K12" s="323"/>
      <c r="L12" s="323"/>
    </row>
    <row r="13" spans="1:16" x14ac:dyDescent="0.2">
      <c r="A13" s="325">
        <v>2</v>
      </c>
      <c r="B13" s="323"/>
      <c r="C13" s="323"/>
      <c r="D13" s="323"/>
      <c r="E13" s="323"/>
      <c r="F13" s="323"/>
      <c r="G13" s="323"/>
      <c r="H13" s="323"/>
      <c r="I13" s="323"/>
      <c r="J13" s="323"/>
      <c r="K13" s="323"/>
      <c r="L13" s="323"/>
    </row>
    <row r="14" spans="1:16" x14ac:dyDescent="0.2">
      <c r="A14" s="325">
        <v>3</v>
      </c>
      <c r="B14" s="323"/>
      <c r="C14" s="323"/>
      <c r="D14" s="323"/>
      <c r="E14" s="323" t="s">
        <v>11</v>
      </c>
      <c r="F14" s="323"/>
      <c r="G14" s="323"/>
      <c r="H14" s="323"/>
      <c r="I14" s="323"/>
      <c r="J14" s="323"/>
      <c r="K14" s="323"/>
      <c r="L14" s="323"/>
    </row>
    <row r="15" spans="1:16" x14ac:dyDescent="0.2">
      <c r="A15" s="325">
        <v>4</v>
      </c>
      <c r="B15" s="323"/>
      <c r="C15" s="323"/>
      <c r="D15" s="323"/>
      <c r="E15" s="323"/>
      <c r="F15" s="323"/>
      <c r="G15" s="323"/>
      <c r="H15" s="323"/>
      <c r="I15" s="323"/>
      <c r="J15" s="323"/>
      <c r="K15" s="323"/>
      <c r="L15" s="323"/>
    </row>
    <row r="16" spans="1:16" x14ac:dyDescent="0.2">
      <c r="A16" s="325">
        <v>5</v>
      </c>
      <c r="B16" s="323"/>
      <c r="C16" s="323"/>
      <c r="D16" s="323"/>
      <c r="E16" s="323"/>
      <c r="F16" s="323"/>
      <c r="G16" s="323"/>
      <c r="H16" s="323"/>
      <c r="I16" s="323"/>
      <c r="J16" s="323"/>
      <c r="K16" s="323"/>
      <c r="L16" s="323"/>
    </row>
    <row r="17" spans="1:12" x14ac:dyDescent="0.2">
      <c r="A17" s="325">
        <v>6</v>
      </c>
      <c r="B17" s="323"/>
      <c r="C17" s="323"/>
      <c r="D17" s="323"/>
      <c r="E17" s="323"/>
      <c r="F17" s="323"/>
      <c r="G17" s="323"/>
      <c r="H17" s="323"/>
      <c r="I17" s="323"/>
      <c r="J17" s="323"/>
      <c r="K17" s="323"/>
      <c r="L17" s="323"/>
    </row>
    <row r="18" spans="1:12" x14ac:dyDescent="0.2">
      <c r="A18" s="325">
        <v>7</v>
      </c>
      <c r="B18" s="323"/>
      <c r="C18" s="323"/>
      <c r="D18" s="323"/>
      <c r="E18" s="323"/>
      <c r="F18" s="323"/>
      <c r="G18" s="323"/>
      <c r="H18" s="323"/>
      <c r="I18" s="323"/>
      <c r="J18" s="323"/>
      <c r="K18" s="323"/>
      <c r="L18" s="323"/>
    </row>
    <row r="19" spans="1:12" x14ac:dyDescent="0.2">
      <c r="A19" s="325">
        <v>8</v>
      </c>
      <c r="B19" s="323"/>
      <c r="C19" s="323"/>
      <c r="D19" s="323"/>
      <c r="E19" s="323"/>
      <c r="F19" s="323"/>
      <c r="G19" s="323"/>
      <c r="H19" s="323"/>
      <c r="I19" s="323"/>
      <c r="J19" s="323"/>
      <c r="K19" s="323"/>
      <c r="L19" s="323"/>
    </row>
    <row r="20" spans="1:12" x14ac:dyDescent="0.2">
      <c r="A20" s="325">
        <v>9</v>
      </c>
      <c r="B20" s="323"/>
      <c r="C20" s="323"/>
      <c r="D20" s="323"/>
      <c r="E20" s="323"/>
      <c r="F20" s="323"/>
      <c r="G20" s="323"/>
      <c r="H20" s="323"/>
      <c r="I20" s="323"/>
      <c r="J20" s="323"/>
      <c r="K20" s="323"/>
      <c r="L20" s="323"/>
    </row>
    <row r="21" spans="1:12" x14ac:dyDescent="0.2">
      <c r="A21" s="325">
        <v>10</v>
      </c>
      <c r="B21" s="323"/>
      <c r="C21" s="323"/>
      <c r="D21" s="323"/>
      <c r="E21" s="323"/>
      <c r="F21" s="323"/>
      <c r="G21" s="323"/>
      <c r="H21" s="323"/>
      <c r="I21" s="323"/>
      <c r="J21" s="323"/>
      <c r="K21" s="323"/>
      <c r="L21" s="323"/>
    </row>
    <row r="22" spans="1:12" x14ac:dyDescent="0.2">
      <c r="A22" s="325">
        <v>11</v>
      </c>
      <c r="B22" s="323"/>
      <c r="C22" s="323"/>
      <c r="D22" s="323"/>
      <c r="E22" s="323"/>
      <c r="F22" s="323"/>
      <c r="G22" s="323"/>
      <c r="H22" s="323"/>
      <c r="I22" s="323"/>
      <c r="J22" s="323"/>
      <c r="K22" s="323"/>
      <c r="L22" s="323"/>
    </row>
    <row r="23" spans="1:12" x14ac:dyDescent="0.2">
      <c r="A23" s="325">
        <v>12</v>
      </c>
      <c r="B23" s="323"/>
      <c r="C23" s="323"/>
      <c r="D23" s="323"/>
      <c r="E23" s="323"/>
      <c r="F23" s="323"/>
      <c r="G23" s="323"/>
      <c r="H23" s="323"/>
      <c r="I23" s="323"/>
      <c r="J23" s="323"/>
      <c r="K23" s="323"/>
      <c r="L23" s="323"/>
    </row>
    <row r="24" spans="1:12" x14ac:dyDescent="0.2">
      <c r="A24" s="325">
        <v>13</v>
      </c>
      <c r="B24" s="323"/>
      <c r="C24" s="323"/>
      <c r="D24" s="323"/>
      <c r="E24" s="323"/>
      <c r="F24" s="323"/>
      <c r="G24" s="323"/>
      <c r="H24" s="323"/>
      <c r="I24" s="323"/>
      <c r="J24" s="323"/>
      <c r="K24" s="323"/>
      <c r="L24" s="323"/>
    </row>
    <row r="25" spans="1:12" x14ac:dyDescent="0.2">
      <c r="A25" s="325">
        <v>14</v>
      </c>
      <c r="B25" s="323"/>
      <c r="C25" s="323"/>
      <c r="D25" s="323"/>
      <c r="E25" s="323"/>
      <c r="F25" s="323"/>
      <c r="G25" s="323"/>
      <c r="H25" s="323"/>
      <c r="I25" s="323"/>
      <c r="J25" s="323"/>
      <c r="K25" s="323"/>
      <c r="L25" s="323"/>
    </row>
    <row r="26" spans="1:12" x14ac:dyDescent="0.2">
      <c r="A26" s="326" t="s">
        <v>7</v>
      </c>
      <c r="B26" s="323"/>
      <c r="C26" s="323"/>
      <c r="D26" s="323"/>
      <c r="E26" s="323"/>
      <c r="F26" s="323"/>
      <c r="G26" s="323"/>
      <c r="H26" s="323"/>
      <c r="I26" s="323"/>
      <c r="J26" s="323"/>
      <c r="K26" s="323"/>
      <c r="L26" s="323"/>
    </row>
    <row r="27" spans="1:12" x14ac:dyDescent="0.2">
      <c r="A27" s="326" t="s">
        <v>7</v>
      </c>
      <c r="B27" s="323"/>
      <c r="C27" s="323"/>
      <c r="D27" s="323"/>
      <c r="E27" s="323"/>
      <c r="F27" s="323"/>
      <c r="G27" s="323"/>
      <c r="H27" s="323"/>
      <c r="I27" s="323"/>
      <c r="J27" s="323"/>
      <c r="K27" s="323"/>
      <c r="L27" s="323"/>
    </row>
    <row r="28" spans="1:12" x14ac:dyDescent="0.2">
      <c r="A28" s="91" t="s">
        <v>19</v>
      </c>
      <c r="B28" s="327"/>
      <c r="C28" s="327"/>
      <c r="D28" s="323"/>
      <c r="E28" s="323"/>
      <c r="F28" s="323"/>
      <c r="G28" s="323"/>
      <c r="H28" s="323"/>
      <c r="I28" s="323"/>
      <c r="J28" s="323"/>
      <c r="K28" s="323"/>
      <c r="L28" s="323"/>
    </row>
    <row r="29" spans="1:12" x14ac:dyDescent="0.2">
      <c r="A29" s="98"/>
      <c r="B29" s="121"/>
      <c r="C29" s="121"/>
      <c r="D29" s="324"/>
      <c r="E29" s="324"/>
      <c r="F29" s="324"/>
      <c r="G29" s="324"/>
      <c r="H29" s="324"/>
      <c r="I29" s="324"/>
      <c r="J29" s="324"/>
    </row>
    <row r="30" spans="1:12" x14ac:dyDescent="0.2">
      <c r="A30" s="98"/>
      <c r="B30" s="121"/>
      <c r="C30" s="121"/>
      <c r="D30" s="324"/>
      <c r="E30" s="324"/>
      <c r="F30" s="324"/>
      <c r="G30" s="324"/>
      <c r="H30" s="324"/>
      <c r="I30" s="324"/>
      <c r="J30" s="324"/>
    </row>
    <row r="31" spans="1:12" x14ac:dyDescent="0.2">
      <c r="A31" s="98"/>
      <c r="B31" s="121"/>
      <c r="C31" s="121"/>
      <c r="D31" s="324"/>
      <c r="E31" s="324"/>
      <c r="F31" s="324"/>
      <c r="G31" s="324"/>
      <c r="H31" s="324"/>
      <c r="I31" s="324"/>
      <c r="J31" s="324"/>
    </row>
    <row r="32" spans="1:12" ht="15.75" customHeight="1" x14ac:dyDescent="0.2">
      <c r="A32" s="101" t="s">
        <v>12</v>
      </c>
      <c r="B32" s="101"/>
      <c r="C32" s="101"/>
      <c r="D32" s="101"/>
      <c r="E32" s="101"/>
      <c r="F32" s="101"/>
      <c r="G32" s="101"/>
      <c r="I32" s="867" t="s">
        <v>13</v>
      </c>
      <c r="J32" s="867"/>
    </row>
    <row r="33" spans="1:11" ht="12.75" customHeight="1" x14ac:dyDescent="0.2">
      <c r="A33" s="869" t="s">
        <v>690</v>
      </c>
      <c r="B33" s="869"/>
      <c r="C33" s="869"/>
      <c r="D33" s="869"/>
      <c r="E33" s="869"/>
      <c r="F33" s="869"/>
      <c r="G33" s="869"/>
      <c r="H33" s="869"/>
      <c r="I33" s="869"/>
      <c r="J33" s="869"/>
    </row>
    <row r="34" spans="1:11" ht="12.75" customHeight="1" x14ac:dyDescent="0.2">
      <c r="A34" s="328"/>
      <c r="B34" s="328"/>
      <c r="C34" s="328"/>
      <c r="D34" s="328"/>
      <c r="E34" s="328"/>
      <c r="F34" s="328"/>
      <c r="G34" s="328"/>
      <c r="H34" s="867" t="s">
        <v>90</v>
      </c>
      <c r="I34" s="867"/>
      <c r="J34" s="867"/>
      <c r="K34" s="867"/>
    </row>
    <row r="35" spans="1:11" x14ac:dyDescent="0.2">
      <c r="A35" s="101"/>
      <c r="B35" s="101"/>
      <c r="C35" s="101"/>
      <c r="E35" s="101"/>
      <c r="H35" s="870" t="s">
        <v>87</v>
      </c>
      <c r="I35" s="870"/>
      <c r="J35" s="870"/>
    </row>
    <row r="39" spans="1:11" x14ac:dyDescent="0.2">
      <c r="A39" s="866"/>
      <c r="B39" s="866"/>
      <c r="C39" s="866"/>
      <c r="D39" s="866"/>
      <c r="E39" s="866"/>
      <c r="F39" s="866"/>
      <c r="G39" s="866"/>
      <c r="H39" s="866"/>
      <c r="I39" s="866"/>
      <c r="J39" s="866"/>
    </row>
    <row r="41" spans="1:11" x14ac:dyDescent="0.2">
      <c r="A41" s="866"/>
      <c r="B41" s="866"/>
      <c r="C41" s="866"/>
      <c r="D41" s="866"/>
      <c r="E41" s="866"/>
      <c r="F41" s="866"/>
      <c r="G41" s="866"/>
      <c r="H41" s="866"/>
      <c r="I41" s="866"/>
      <c r="J41" s="866"/>
    </row>
  </sheetData>
  <mergeCells count="19">
    <mergeCell ref="E1:I1"/>
    <mergeCell ref="A2:J2"/>
    <mergeCell ref="A3:J3"/>
    <mergeCell ref="A8:B8"/>
    <mergeCell ref="A5:L5"/>
    <mergeCell ref="H8:L8"/>
    <mergeCell ref="A41:J41"/>
    <mergeCell ref="H34:K34"/>
    <mergeCell ref="A9:A10"/>
    <mergeCell ref="B9:B10"/>
    <mergeCell ref="C9:D9"/>
    <mergeCell ref="E9:F9"/>
    <mergeCell ref="G9:H9"/>
    <mergeCell ref="I9:J9"/>
    <mergeCell ref="K9:L9"/>
    <mergeCell ref="I32:J32"/>
    <mergeCell ref="A33:J33"/>
    <mergeCell ref="H35:J35"/>
    <mergeCell ref="A39:J39"/>
  </mergeCells>
  <printOptions horizontalCentered="1"/>
  <pageMargins left="0.70866141732283472" right="0.70866141732283472" top="0.23622047244094491" bottom="0" header="0.31496062992125984" footer="0.31496062992125984"/>
  <pageSetup paperSize="9" scale="91"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1"/>
  <sheetViews>
    <sheetView topLeftCell="C1" zoomScale="90" zoomScaleNormal="90" zoomScaleSheetLayoutView="100" workbookViewId="0">
      <selection activeCell="Q23" sqref="Q23"/>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s>
  <sheetData>
    <row r="1" spans="1:8" ht="18" x14ac:dyDescent="0.35">
      <c r="A1" s="626" t="s">
        <v>0</v>
      </c>
      <c r="B1" s="626"/>
      <c r="C1" s="626"/>
      <c r="D1" s="626"/>
      <c r="E1" s="626"/>
      <c r="F1" s="626"/>
      <c r="G1" s="626"/>
      <c r="H1" s="204" t="s">
        <v>259</v>
      </c>
    </row>
    <row r="2" spans="1:8" ht="21" x14ac:dyDescent="0.35">
      <c r="A2" s="625" t="s">
        <v>757</v>
      </c>
      <c r="B2" s="625"/>
      <c r="C2" s="625"/>
      <c r="D2" s="625"/>
      <c r="E2" s="625"/>
      <c r="F2" s="625"/>
      <c r="G2" s="625"/>
      <c r="H2" s="625"/>
    </row>
    <row r="3" spans="1:8" ht="15" x14ac:dyDescent="0.3">
      <c r="A3" s="206"/>
      <c r="B3" s="206"/>
    </row>
    <row r="4" spans="1:8" ht="18" customHeight="1" x14ac:dyDescent="0.35">
      <c r="A4" s="627" t="s">
        <v>809</v>
      </c>
      <c r="B4" s="627"/>
      <c r="C4" s="627"/>
      <c r="D4" s="627"/>
      <c r="E4" s="627"/>
      <c r="F4" s="627"/>
      <c r="G4" s="627"/>
      <c r="H4" s="627"/>
    </row>
    <row r="5" spans="1:8" ht="15" x14ac:dyDescent="0.3">
      <c r="A5" s="207" t="s">
        <v>260</v>
      </c>
      <c r="B5" s="207"/>
    </row>
    <row r="6" spans="1:8" ht="15" x14ac:dyDescent="0.3">
      <c r="A6" s="207"/>
      <c r="B6" s="207"/>
      <c r="G6" s="623" t="s">
        <v>844</v>
      </c>
      <c r="H6" s="623"/>
    </row>
    <row r="7" spans="1:8" ht="59.25" customHeight="1" x14ac:dyDescent="0.2">
      <c r="A7" s="336" t="s">
        <v>2</v>
      </c>
      <c r="B7" s="336" t="s">
        <v>3</v>
      </c>
      <c r="C7" s="209" t="s">
        <v>261</v>
      </c>
      <c r="D7" s="209" t="s">
        <v>262</v>
      </c>
      <c r="E7" s="209" t="s">
        <v>263</v>
      </c>
      <c r="F7" s="209" t="s">
        <v>264</v>
      </c>
      <c r="G7" s="209" t="s">
        <v>265</v>
      </c>
      <c r="H7" s="209" t="s">
        <v>266</v>
      </c>
    </row>
    <row r="8" spans="1:8" s="204" customFormat="1" ht="15" x14ac:dyDescent="0.25">
      <c r="A8" s="210" t="s">
        <v>267</v>
      </c>
      <c r="B8" s="210" t="s">
        <v>268</v>
      </c>
      <c r="C8" s="210" t="s">
        <v>269</v>
      </c>
      <c r="D8" s="210" t="s">
        <v>270</v>
      </c>
      <c r="E8" s="210" t="s">
        <v>271</v>
      </c>
      <c r="F8" s="210" t="s">
        <v>272</v>
      </c>
      <c r="G8" s="210" t="s">
        <v>273</v>
      </c>
      <c r="H8" s="210" t="s">
        <v>274</v>
      </c>
    </row>
    <row r="9" spans="1:8" x14ac:dyDescent="0.2">
      <c r="A9" s="8">
        <v>1</v>
      </c>
      <c r="B9" s="18" t="s">
        <v>922</v>
      </c>
      <c r="C9" s="393">
        <v>54</v>
      </c>
      <c r="D9" s="393">
        <v>5</v>
      </c>
      <c r="E9" s="393">
        <v>57</v>
      </c>
      <c r="F9" s="393">
        <f>SUM(C9:E9)</f>
        <v>116</v>
      </c>
      <c r="G9" s="393">
        <f>F9</f>
        <v>116</v>
      </c>
      <c r="H9" s="19" t="s">
        <v>7</v>
      </c>
    </row>
    <row r="10" spans="1:8" x14ac:dyDescent="0.2">
      <c r="A10" s="8">
        <v>2</v>
      </c>
      <c r="B10" s="18" t="s">
        <v>923</v>
      </c>
      <c r="C10" s="393">
        <v>98</v>
      </c>
      <c r="D10" s="393">
        <v>7</v>
      </c>
      <c r="E10" s="393">
        <v>56</v>
      </c>
      <c r="F10" s="393">
        <f t="shared" ref="F10:F12" si="0">SUM(C10:E10)</f>
        <v>161</v>
      </c>
      <c r="G10" s="393">
        <v>161</v>
      </c>
      <c r="H10" s="373" t="s">
        <v>7</v>
      </c>
    </row>
    <row r="11" spans="1:8" x14ac:dyDescent="0.2">
      <c r="A11" s="8">
        <v>3</v>
      </c>
      <c r="B11" s="18" t="s">
        <v>924</v>
      </c>
      <c r="C11" s="393">
        <v>30</v>
      </c>
      <c r="D11" s="393">
        <v>5</v>
      </c>
      <c r="E11" s="393">
        <v>20</v>
      </c>
      <c r="F11" s="393">
        <f t="shared" si="0"/>
        <v>55</v>
      </c>
      <c r="G11" s="393">
        <f t="shared" ref="G11" si="1">F11</f>
        <v>55</v>
      </c>
      <c r="H11" s="19" t="s">
        <v>7</v>
      </c>
    </row>
    <row r="12" spans="1:8" x14ac:dyDescent="0.2">
      <c r="A12" s="373"/>
      <c r="B12" s="29" t="s">
        <v>19</v>
      </c>
      <c r="C12" s="343">
        <f>SUM(C9:C11)</f>
        <v>182</v>
      </c>
      <c r="D12" s="343">
        <f>SUM(D9:D11)</f>
        <v>17</v>
      </c>
      <c r="E12" s="343">
        <f>SUM(E9:E11)</f>
        <v>133</v>
      </c>
      <c r="F12" s="343">
        <f t="shared" si="0"/>
        <v>332</v>
      </c>
      <c r="G12" s="343">
        <f>SUM(G9:G11)</f>
        <v>332</v>
      </c>
      <c r="H12" s="19" t="s">
        <v>7</v>
      </c>
    </row>
    <row r="14" spans="1:8" x14ac:dyDescent="0.2">
      <c r="A14" s="211" t="s">
        <v>275</v>
      </c>
    </row>
    <row r="17" spans="1:11" ht="15" customHeight="1" x14ac:dyDescent="0.2">
      <c r="A17" s="212"/>
      <c r="B17" s="212"/>
      <c r="C17" s="212"/>
      <c r="D17" s="212"/>
      <c r="E17" s="212"/>
      <c r="F17" s="618" t="s">
        <v>13</v>
      </c>
      <c r="G17" s="618"/>
      <c r="H17" s="213"/>
    </row>
    <row r="18" spans="1:11" ht="15" customHeight="1" x14ac:dyDescent="0.2">
      <c r="A18" s="212"/>
      <c r="B18" s="212"/>
      <c r="C18" s="212"/>
      <c r="D18" s="212"/>
      <c r="E18" s="212"/>
      <c r="F18" s="618" t="s">
        <v>14</v>
      </c>
      <c r="G18" s="618"/>
      <c r="H18" s="618"/>
    </row>
    <row r="19" spans="1:11" ht="15" customHeight="1" x14ac:dyDescent="0.2">
      <c r="A19" s="212"/>
      <c r="B19" s="212"/>
      <c r="C19" s="212"/>
      <c r="D19" s="212"/>
      <c r="E19" s="212"/>
      <c r="F19" s="618" t="s">
        <v>90</v>
      </c>
      <c r="G19" s="618"/>
      <c r="H19" s="618"/>
    </row>
    <row r="20" spans="1:11" x14ac:dyDescent="0.2">
      <c r="A20" s="212" t="s">
        <v>12</v>
      </c>
      <c r="C20" s="212"/>
      <c r="D20" s="212"/>
      <c r="E20" s="212"/>
      <c r="F20" s="615" t="s">
        <v>87</v>
      </c>
      <c r="G20" s="615"/>
      <c r="H20" s="214"/>
    </row>
    <row r="21" spans="1:11" x14ac:dyDescent="0.2">
      <c r="A21" s="212"/>
      <c r="B21" s="212"/>
      <c r="C21" s="212"/>
      <c r="D21" s="212"/>
      <c r="E21" s="212"/>
      <c r="F21" s="212"/>
      <c r="G21" s="212"/>
      <c r="H21" s="212"/>
      <c r="I21" s="212"/>
      <c r="J21" s="212"/>
      <c r="K21" s="212"/>
    </row>
  </sheetData>
  <mergeCells count="8">
    <mergeCell ref="F19:H19"/>
    <mergeCell ref="F20:G20"/>
    <mergeCell ref="A1:G1"/>
    <mergeCell ref="A2:H2"/>
    <mergeCell ref="A4:H4"/>
    <mergeCell ref="G6:H6"/>
    <mergeCell ref="F17:G17"/>
    <mergeCell ref="F18:H18"/>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7"/>
  <sheetViews>
    <sheetView zoomScaleSheetLayoutView="85" workbookViewId="0">
      <selection activeCell="A24" sqref="A24:N24"/>
    </sheetView>
  </sheetViews>
  <sheetFormatPr defaultRowHeight="12.75" x14ac:dyDescent="0.2"/>
  <cols>
    <col min="1" max="1" width="8" customWidth="1"/>
    <col min="2" max="2" width="11.710937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x14ac:dyDescent="0.2">
      <c r="D1" s="547"/>
      <c r="E1" s="547"/>
      <c r="F1" s="547"/>
      <c r="G1" s="547"/>
      <c r="H1" s="547"/>
      <c r="I1" s="547"/>
      <c r="L1" s="632" t="s">
        <v>92</v>
      </c>
      <c r="M1" s="632"/>
    </row>
    <row r="2" spans="1:19" ht="15.75" x14ac:dyDescent="0.25">
      <c r="A2" s="543" t="s">
        <v>0</v>
      </c>
      <c r="B2" s="543"/>
      <c r="C2" s="543"/>
      <c r="D2" s="543"/>
      <c r="E2" s="543"/>
      <c r="F2" s="543"/>
      <c r="G2" s="543"/>
      <c r="H2" s="543"/>
      <c r="I2" s="543"/>
      <c r="J2" s="543"/>
      <c r="K2" s="543"/>
      <c r="L2" s="543"/>
      <c r="M2" s="543"/>
    </row>
    <row r="3" spans="1:19" ht="20.25" x14ac:dyDescent="0.3">
      <c r="A3" s="544" t="s">
        <v>757</v>
      </c>
      <c r="B3" s="544"/>
      <c r="C3" s="544"/>
      <c r="D3" s="544"/>
      <c r="E3" s="544"/>
      <c r="F3" s="544"/>
      <c r="G3" s="544"/>
      <c r="H3" s="544"/>
      <c r="I3" s="544"/>
      <c r="J3" s="544"/>
      <c r="K3" s="544"/>
      <c r="L3" s="544"/>
      <c r="M3" s="544"/>
    </row>
    <row r="4" spans="1:19" ht="11.25" customHeight="1" x14ac:dyDescent="0.2"/>
    <row r="5" spans="1:19" ht="15.75" x14ac:dyDescent="0.25">
      <c r="A5" s="543" t="s">
        <v>810</v>
      </c>
      <c r="B5" s="543"/>
      <c r="C5" s="543"/>
      <c r="D5" s="543"/>
      <c r="E5" s="543"/>
      <c r="F5" s="543"/>
      <c r="G5" s="543"/>
      <c r="H5" s="543"/>
      <c r="I5" s="543"/>
      <c r="J5" s="543"/>
      <c r="K5" s="543"/>
      <c r="L5" s="543"/>
      <c r="M5" s="543"/>
    </row>
    <row r="7" spans="1:19" x14ac:dyDescent="0.2">
      <c r="A7" s="546" t="s">
        <v>166</v>
      </c>
      <c r="B7" s="546"/>
      <c r="K7" s="114"/>
    </row>
    <row r="8" spans="1:19" x14ac:dyDescent="0.2">
      <c r="A8" s="31"/>
      <c r="B8" s="31"/>
      <c r="K8" s="103"/>
      <c r="L8" s="629" t="s">
        <v>844</v>
      </c>
      <c r="M8" s="629"/>
      <c r="N8" s="629"/>
    </row>
    <row r="9" spans="1:19" ht="15.75" customHeight="1" x14ac:dyDescent="0.2">
      <c r="A9" s="630" t="s">
        <v>2</v>
      </c>
      <c r="B9" s="630" t="s">
        <v>3</v>
      </c>
      <c r="C9" s="541" t="s">
        <v>4</v>
      </c>
      <c r="D9" s="541"/>
      <c r="E9" s="541"/>
      <c r="F9" s="554"/>
      <c r="G9" s="637"/>
      <c r="H9" s="560" t="s">
        <v>107</v>
      </c>
      <c r="I9" s="560"/>
      <c r="J9" s="560"/>
      <c r="K9" s="560"/>
      <c r="L9" s="560"/>
      <c r="M9" s="630" t="s">
        <v>137</v>
      </c>
      <c r="N9" s="521" t="s">
        <v>138</v>
      </c>
    </row>
    <row r="10" spans="1:19" ht="38.25" x14ac:dyDescent="0.2">
      <c r="A10" s="631"/>
      <c r="B10" s="631"/>
      <c r="C10" s="5" t="s">
        <v>5</v>
      </c>
      <c r="D10" s="5" t="s">
        <v>6</v>
      </c>
      <c r="E10" s="5" t="s">
        <v>363</v>
      </c>
      <c r="F10" s="7" t="s">
        <v>105</v>
      </c>
      <c r="G10" s="6" t="s">
        <v>364</v>
      </c>
      <c r="H10" s="5" t="s">
        <v>5</v>
      </c>
      <c r="I10" s="5" t="s">
        <v>6</v>
      </c>
      <c r="J10" s="5" t="s">
        <v>363</v>
      </c>
      <c r="K10" s="7" t="s">
        <v>105</v>
      </c>
      <c r="L10" s="7" t="s">
        <v>365</v>
      </c>
      <c r="M10" s="631"/>
      <c r="N10" s="521"/>
      <c r="R10" s="12"/>
      <c r="S10" s="12"/>
    </row>
    <row r="11" spans="1:19" s="14"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18" t="s">
        <v>922</v>
      </c>
      <c r="C12" s="8">
        <v>54</v>
      </c>
      <c r="D12" s="8">
        <v>0</v>
      </c>
      <c r="E12" s="8">
        <v>0</v>
      </c>
      <c r="F12" s="394">
        <v>0</v>
      </c>
      <c r="G12" s="395">
        <f>SUM(C12:F12)</f>
        <v>54</v>
      </c>
      <c r="H12" s="8">
        <v>54</v>
      </c>
      <c r="I12" s="8">
        <v>0</v>
      </c>
      <c r="J12" s="8">
        <v>0</v>
      </c>
      <c r="K12" s="8">
        <v>0</v>
      </c>
      <c r="L12" s="8">
        <f>SUM(H12:K12)</f>
        <v>54</v>
      </c>
      <c r="M12" s="8">
        <f>G12-L12</f>
        <v>0</v>
      </c>
      <c r="N12" s="19" t="s">
        <v>7</v>
      </c>
    </row>
    <row r="13" spans="1:19" x14ac:dyDescent="0.2">
      <c r="A13" s="8">
        <v>2</v>
      </c>
      <c r="B13" s="18" t="s">
        <v>923</v>
      </c>
      <c r="C13" s="8">
        <v>98</v>
      </c>
      <c r="D13" s="8">
        <v>0</v>
      </c>
      <c r="E13" s="8">
        <v>0</v>
      </c>
      <c r="F13" s="394">
        <v>0</v>
      </c>
      <c r="G13" s="395">
        <f t="shared" ref="G13:G14" si="0">SUM(C13:F13)</f>
        <v>98</v>
      </c>
      <c r="H13" s="8">
        <v>98</v>
      </c>
      <c r="I13" s="8">
        <v>0</v>
      </c>
      <c r="J13" s="8">
        <v>0</v>
      </c>
      <c r="K13" s="8">
        <v>0</v>
      </c>
      <c r="L13" s="8">
        <f t="shared" ref="L13:L14" si="1">SUM(H13:K13)</f>
        <v>98</v>
      </c>
      <c r="M13" s="8">
        <f t="shared" ref="M13:M15" si="2">G13-L13</f>
        <v>0</v>
      </c>
      <c r="N13" s="373" t="s">
        <v>7</v>
      </c>
    </row>
    <row r="14" spans="1:19" x14ac:dyDescent="0.2">
      <c r="A14" s="8">
        <v>3</v>
      </c>
      <c r="B14" s="18" t="s">
        <v>924</v>
      </c>
      <c r="C14" s="8">
        <v>30</v>
      </c>
      <c r="D14" s="8">
        <v>0</v>
      </c>
      <c r="E14" s="8">
        <v>0</v>
      </c>
      <c r="F14" s="394">
        <v>0</v>
      </c>
      <c r="G14" s="395">
        <f t="shared" si="0"/>
        <v>30</v>
      </c>
      <c r="H14" s="8">
        <v>30</v>
      </c>
      <c r="I14" s="8">
        <v>0</v>
      </c>
      <c r="J14" s="8">
        <v>0</v>
      </c>
      <c r="K14" s="8">
        <v>0</v>
      </c>
      <c r="L14" s="8">
        <f t="shared" si="1"/>
        <v>30</v>
      </c>
      <c r="M14" s="8">
        <f t="shared" si="2"/>
        <v>0</v>
      </c>
      <c r="N14" s="19" t="s">
        <v>7</v>
      </c>
    </row>
    <row r="15" spans="1:19" x14ac:dyDescent="0.2">
      <c r="A15" s="373" t="s">
        <v>19</v>
      </c>
      <c r="B15" s="9"/>
      <c r="C15" s="373">
        <f>SUM(C12:C14)</f>
        <v>182</v>
      </c>
      <c r="D15" s="373">
        <f t="shared" ref="D15:G15" si="3">SUM(D12:D14)</f>
        <v>0</v>
      </c>
      <c r="E15" s="373">
        <f t="shared" si="3"/>
        <v>0</v>
      </c>
      <c r="F15" s="373">
        <f t="shared" si="3"/>
        <v>0</v>
      </c>
      <c r="G15" s="373">
        <f t="shared" si="3"/>
        <v>182</v>
      </c>
      <c r="H15" s="373">
        <f>SUM(H12:H14)</f>
        <v>182</v>
      </c>
      <c r="I15" s="373">
        <f t="shared" ref="I15:L15" si="4">SUM(I12:I14)</f>
        <v>0</v>
      </c>
      <c r="J15" s="373">
        <f t="shared" si="4"/>
        <v>0</v>
      </c>
      <c r="K15" s="373">
        <f t="shared" si="4"/>
        <v>0</v>
      </c>
      <c r="L15" s="373">
        <f t="shared" si="4"/>
        <v>182</v>
      </c>
      <c r="M15" s="373">
        <f t="shared" si="2"/>
        <v>0</v>
      </c>
      <c r="N15" s="19" t="s">
        <v>7</v>
      </c>
    </row>
    <row r="16" spans="1:19" x14ac:dyDescent="0.2">
      <c r="A16" s="11"/>
      <c r="B16" s="12"/>
      <c r="C16" s="12"/>
      <c r="D16" s="12"/>
      <c r="E16" s="12"/>
      <c r="F16" s="12"/>
      <c r="G16" s="12"/>
      <c r="H16" s="12"/>
      <c r="I16" s="12"/>
      <c r="J16" s="12"/>
      <c r="K16" s="12"/>
      <c r="L16" s="12"/>
      <c r="M16" s="12"/>
    </row>
    <row r="17" spans="1:15" x14ac:dyDescent="0.2">
      <c r="A17" s="10" t="s">
        <v>8</v>
      </c>
    </row>
    <row r="18" spans="1:15" x14ac:dyDescent="0.2">
      <c r="A18" t="s">
        <v>9</v>
      </c>
    </row>
    <row r="19" spans="1:15" x14ac:dyDescent="0.2">
      <c r="A19" t="s">
        <v>10</v>
      </c>
      <c r="J19" s="11" t="s">
        <v>11</v>
      </c>
      <c r="K19" s="11"/>
      <c r="L19" s="11" t="s">
        <v>11</v>
      </c>
    </row>
    <row r="20" spans="1:15" x14ac:dyDescent="0.2">
      <c r="A20" s="15" t="s">
        <v>436</v>
      </c>
      <c r="J20" s="11"/>
      <c r="K20" s="11"/>
      <c r="L20" s="11"/>
    </row>
    <row r="21" spans="1:15" x14ac:dyDescent="0.2">
      <c r="C21" s="15" t="s">
        <v>437</v>
      </c>
      <c r="E21" s="12"/>
      <c r="F21" s="12"/>
      <c r="G21" s="12"/>
      <c r="H21" s="12"/>
      <c r="I21" s="12"/>
      <c r="J21" s="12"/>
      <c r="K21" s="12"/>
      <c r="L21" s="12"/>
      <c r="M21" s="12"/>
    </row>
    <row r="22" spans="1:15" x14ac:dyDescent="0.2">
      <c r="C22" s="15"/>
      <c r="E22" s="12"/>
      <c r="F22" s="12"/>
      <c r="G22" s="12"/>
      <c r="H22" s="12"/>
      <c r="I22" s="12"/>
      <c r="J22" s="12"/>
      <c r="K22" s="12"/>
      <c r="L22" s="12"/>
      <c r="M22" s="12"/>
    </row>
    <row r="23" spans="1:15" ht="15.6" customHeight="1" x14ac:dyDescent="0.25">
      <c r="A23" s="13" t="s">
        <v>12</v>
      </c>
      <c r="B23" s="13"/>
      <c r="C23" s="13"/>
      <c r="D23" s="13"/>
      <c r="E23" s="13"/>
      <c r="F23" s="13"/>
      <c r="G23" s="13"/>
      <c r="J23" s="14"/>
      <c r="K23" s="634"/>
      <c r="L23" s="635"/>
      <c r="M23" s="636" t="s">
        <v>13</v>
      </c>
      <c r="N23" s="636"/>
      <c r="O23" s="636"/>
    </row>
    <row r="24" spans="1:15" ht="15.6" customHeight="1" x14ac:dyDescent="0.2">
      <c r="A24" s="634" t="s">
        <v>14</v>
      </c>
      <c r="B24" s="634"/>
      <c r="C24" s="634"/>
      <c r="D24" s="634"/>
      <c r="E24" s="634"/>
      <c r="F24" s="634"/>
      <c r="G24" s="634"/>
      <c r="H24" s="634"/>
      <c r="I24" s="634"/>
      <c r="J24" s="634"/>
      <c r="K24" s="634"/>
      <c r="L24" s="634"/>
      <c r="M24" s="634"/>
      <c r="N24" s="634"/>
    </row>
    <row r="25" spans="1:15" ht="15.75" x14ac:dyDescent="0.2">
      <c r="A25" s="634" t="s">
        <v>15</v>
      </c>
      <c r="B25" s="634"/>
      <c r="C25" s="634"/>
      <c r="D25" s="634"/>
      <c r="E25" s="634"/>
      <c r="F25" s="634"/>
      <c r="G25" s="634"/>
      <c r="H25" s="634"/>
      <c r="I25" s="634"/>
      <c r="J25" s="634"/>
      <c r="K25" s="634"/>
      <c r="L25" s="634"/>
      <c r="M25" s="634"/>
      <c r="N25" s="634"/>
    </row>
    <row r="26" spans="1:15" x14ac:dyDescent="0.2">
      <c r="K26" s="546" t="s">
        <v>87</v>
      </c>
      <c r="L26" s="546"/>
      <c r="M26" s="546"/>
      <c r="N26" s="546"/>
    </row>
    <row r="27" spans="1:15" x14ac:dyDescent="0.2">
      <c r="A27" s="633"/>
      <c r="B27" s="633"/>
      <c r="C27" s="633"/>
      <c r="D27" s="633"/>
      <c r="E27" s="633"/>
      <c r="F27" s="633"/>
      <c r="G27" s="633"/>
      <c r="H27" s="633"/>
      <c r="I27" s="633"/>
      <c r="J27" s="633"/>
      <c r="K27" s="633"/>
      <c r="L27" s="633"/>
      <c r="M27" s="633"/>
    </row>
  </sheetData>
  <mergeCells count="19">
    <mergeCell ref="A27:M27"/>
    <mergeCell ref="K23:L23"/>
    <mergeCell ref="A25:N25"/>
    <mergeCell ref="A24:N24"/>
    <mergeCell ref="H9:L9"/>
    <mergeCell ref="M23:O23"/>
    <mergeCell ref="C9:G9"/>
    <mergeCell ref="K26:N26"/>
    <mergeCell ref="N9:N10"/>
    <mergeCell ref="L8:N8"/>
    <mergeCell ref="A7:B7"/>
    <mergeCell ref="M9:M10"/>
    <mergeCell ref="D1:I1"/>
    <mergeCell ref="A5:M5"/>
    <mergeCell ref="A3:M3"/>
    <mergeCell ref="A2:M2"/>
    <mergeCell ref="L1:M1"/>
    <mergeCell ref="B9:B10"/>
    <mergeCell ref="A9:A10"/>
  </mergeCells>
  <phoneticPr fontId="0" type="noConversion"/>
  <printOptions horizontalCentered="1"/>
  <pageMargins left="0.70866141732283472" right="0.70866141732283472" top="0.23622047244094491" bottom="0"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65</vt:i4>
      </vt:variant>
    </vt:vector>
  </HeadingPairs>
  <TitlesOfParts>
    <vt:vector size="137"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Sheet2</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'AT-2B_DBT'!Print_Area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Mridula sircar</cp:lastModifiedBy>
  <cp:lastPrinted>2020-03-14T04:23:52Z</cp:lastPrinted>
  <dcterms:created xsi:type="dcterms:W3CDTF">1996-10-14T23:33:28Z</dcterms:created>
  <dcterms:modified xsi:type="dcterms:W3CDTF">2020-06-26T15:02:39Z</dcterms:modified>
</cp:coreProperties>
</file>